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ra.V\Documents\תקציב\חריגות משרדיות\"/>
    </mc:Choice>
  </mc:AlternateContent>
  <xr:revisionPtr revIDLastSave="0" documentId="8_{7900B7AC-A843-4470-B2F7-573FB86750DF}" xr6:coauthVersionLast="45" xr6:coauthVersionMax="45" xr10:uidLastSave="{00000000-0000-0000-0000-000000000000}"/>
  <bookViews>
    <workbookView xWindow="-120" yWindow="-120" windowWidth="29040" windowHeight="15840" firstSheet="4" activeTab="4" xr2:uid="{00000000-000D-0000-FFFF-FFFF00000000}"/>
  </bookViews>
  <sheets>
    <sheet name="ספטמבר" sheetId="13" state="hidden" r:id="rId1"/>
    <sheet name="דוח תנועות" sheetId="15" state="hidden" r:id="rId2"/>
    <sheet name="קובץ החרגות" sheetId="7" state="hidden" r:id="rId3"/>
    <sheet name="דוח פניות לאוצר" sheetId="14" state="hidden" r:id="rId4"/>
    <sheet name="אוקטובר" sheetId="16" r:id="rId5"/>
  </sheets>
  <externalReferences>
    <externalReference r:id="rId6"/>
  </externalReferences>
  <definedNames>
    <definedName name="_xlnm._FilterDatabase" localSheetId="1" hidden="1">'דוח תנועות'!$A$1:$K$316</definedName>
    <definedName name="_xlnm._FilterDatabase" localSheetId="2" hidden="1">'קובץ החרגות'!$A$1:$I$20</definedName>
    <definedName name="נספח_ב" localSheetId="4">אוקטובר!#REF!</definedName>
    <definedName name="נספח_ב" localSheetId="0">ספטמבר!#REF!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16" l="1"/>
  <c r="C18" i="7" l="1"/>
  <c r="C8" i="7"/>
  <c r="C6" i="7"/>
  <c r="C20" i="7" s="1"/>
  <c r="D12" i="13" l="1"/>
  <c r="D20" i="13" l="1"/>
  <c r="D24" i="14" l="1"/>
  <c r="F21" i="14"/>
  <c r="F20" i="14"/>
  <c r="F18" i="14"/>
  <c r="F16" i="14"/>
  <c r="F15" i="14"/>
  <c r="F14" i="14"/>
  <c r="F13" i="14"/>
  <c r="F12" i="14"/>
  <c r="F11" i="14"/>
  <c r="F10" i="14"/>
  <c r="F9" i="14"/>
  <c r="F8" i="14"/>
  <c r="F7" i="14"/>
  <c r="F6" i="14"/>
  <c r="F5" i="14"/>
  <c r="F3" i="14"/>
  <c r="F2" i="14"/>
</calcChain>
</file>

<file path=xl/sharedStrings.xml><?xml version="1.0" encoding="utf-8"?>
<sst xmlns="http://schemas.openxmlformats.org/spreadsheetml/2006/main" count="2791" uniqueCount="556">
  <si>
    <t>תאריך עדכון</t>
  </si>
  <si>
    <t>פעילות</t>
  </si>
  <si>
    <t>מסמך</t>
  </si>
  <si>
    <t>שורה</t>
  </si>
  <si>
    <t>תיאור שורה</t>
  </si>
  <si>
    <t>השפעה על תקציב מזומנים</t>
  </si>
  <si>
    <t>פרטי תנועה</t>
  </si>
  <si>
    <t>הרשות הלאומית לחדשנות טכנולוגית</t>
  </si>
  <si>
    <t>פורמט לדיווח על החלטות בעניין הוצאות המשרד</t>
  </si>
  <si>
    <t>נספח ב להודעת הנחיות לביצוע התקציב בשנת 2020</t>
  </si>
  <si>
    <t>מס</t>
  </si>
  <si>
    <t>ספק</t>
  </si>
  <si>
    <t>נושא ההתקשרות</t>
  </si>
  <si>
    <r>
      <t>סכום ההתקשרות (</t>
    </r>
    <r>
      <rPr>
        <sz val="8"/>
        <color theme="1"/>
        <rFont val="Arial"/>
        <family val="2"/>
        <charset val="177"/>
        <scheme val="minor"/>
      </rPr>
      <t>סכום ההתקשרות ולא סכום המזומן</t>
    </r>
    <r>
      <rPr>
        <sz val="11"/>
        <color theme="1"/>
        <rFont val="Arial"/>
        <family val="2"/>
        <charset val="177"/>
        <scheme val="minor"/>
      </rPr>
      <t>)</t>
    </r>
  </si>
  <si>
    <t>תאריך</t>
  </si>
  <si>
    <t xml:space="preserve">שם הספק </t>
  </si>
  <si>
    <t>סכום מבוקש בש"ח כולל מעמ!!</t>
  </si>
  <si>
    <t xml:space="preserve">הסבר </t>
  </si>
  <si>
    <t>הסברים נוספי/הערות לימור</t>
  </si>
  <si>
    <t>תקנה/ פריט התחייבות</t>
  </si>
  <si>
    <t>שם תקנה</t>
  </si>
  <si>
    <t>מרכז קרנות</t>
  </si>
  <si>
    <t>שם מרכז קרנות</t>
  </si>
  <si>
    <t>תפעול</t>
  </si>
  <si>
    <t>משרדיות</t>
  </si>
  <si>
    <t>אושר</t>
  </si>
  <si>
    <t xml:space="preserve">מחשוב </t>
  </si>
  <si>
    <t>מערך טכנולוגי</t>
  </si>
  <si>
    <t>תמיכות</t>
  </si>
  <si>
    <t>משאבי אנוש</t>
  </si>
  <si>
    <t>12.08.2020</t>
  </si>
  <si>
    <t>13.08.2020</t>
  </si>
  <si>
    <t>10.08.2020</t>
  </si>
  <si>
    <t>מופ בינלאומי</t>
  </si>
  <si>
    <t>ביקורת פרויקטים</t>
  </si>
  <si>
    <t>מספר</t>
  </si>
  <si>
    <t>תאריך פנייה</t>
  </si>
  <si>
    <t>נושא</t>
  </si>
  <si>
    <t>סכום מבוקש</t>
  </si>
  <si>
    <t>סטטוס</t>
  </si>
  <si>
    <t>סכום מאושר</t>
  </si>
  <si>
    <t>12.01.2020</t>
  </si>
  <si>
    <t>רואי חשבון</t>
  </si>
  <si>
    <t>אושר בוועדה</t>
  </si>
  <si>
    <t>22.01.2020</t>
  </si>
  <si>
    <t>התקשרות המשך בודקים חיצוניים</t>
  </si>
  <si>
    <t>03.03.2020</t>
  </si>
  <si>
    <t>BIOCONVERGENCE</t>
  </si>
  <si>
    <t>בוטל על ידי המשרד עקב הקורונה</t>
  </si>
  <si>
    <t>09.03.2020</t>
  </si>
  <si>
    <t>BEALL</t>
  </si>
  <si>
    <t>19.03.2020</t>
  </si>
  <si>
    <t>מתן מענקים</t>
  </si>
  <si>
    <t>מנהלי מאגדים</t>
  </si>
  <si>
    <t>לפם- פרסום וקידום הקולות הקוראים להגשת בקשות למתן מענקים</t>
  </si>
  <si>
    <t>22.03.2020</t>
  </si>
  <si>
    <t>בודקים מומחים בינלאומיים</t>
  </si>
  <si>
    <t>23.04.2020</t>
  </si>
  <si>
    <t>קרן קנדה</t>
  </si>
  <si>
    <t>16.04.2020</t>
  </si>
  <si>
    <t>דוברות- התקשרות עם חברות יחצ</t>
  </si>
  <si>
    <t>קרן הורייזן</t>
  </si>
  <si>
    <t>קרן קוריאה</t>
  </si>
  <si>
    <t>20.04.2020</t>
  </si>
  <si>
    <t>משרד עו"ד- שבלת</t>
  </si>
  <si>
    <t>22.04.2020</t>
  </si>
  <si>
    <t>הרחבת תקציב הרשאה</t>
  </si>
  <si>
    <t>הרחבת תקציב פרסום</t>
  </si>
  <si>
    <t>31.05.2020</t>
  </si>
  <si>
    <t>לוין אילן ייעוץ</t>
  </si>
  <si>
    <t>נדחה ע"י רפרנט</t>
  </si>
  <si>
    <t>אדריכל+ מודד שטחים ופנייה לקבלת הצעות מחיר למאגר הקבלנים</t>
  </si>
  <si>
    <t>אושר באופן חלקי - ללא קבלן ביצוע לעת עתה</t>
  </si>
  <si>
    <t>11.06.2020</t>
  </si>
  <si>
    <t xml:space="preserve">בני מורן הפקות </t>
  </si>
  <si>
    <t>לא רלוונטי לחריגים</t>
  </si>
  <si>
    <t>15.06.2020</t>
  </si>
  <si>
    <t>התקשרות עם רו"ח בעניין מבקרי כספים בחשבות</t>
  </si>
  <si>
    <t>30.06.2020</t>
  </si>
  <si>
    <t>בקשה להתקשרות לרכישת רהיטים</t>
  </si>
  <si>
    <t>05.07.2020</t>
  </si>
  <si>
    <t>בקשה להתקשרות עם משרד עו"ד חיים ברנזון ושות'</t>
  </si>
  <si>
    <t>29.07.2020</t>
  </si>
  <si>
    <t xml:space="preserve">בקשה להתקשרות עם לשכת העיתונות הממשלתית </t>
  </si>
  <si>
    <t>לוין אילן ייעוץ- פנייה מתוקנת</t>
  </si>
  <si>
    <t>פנייה לתיחור מתחם קלאוזנר- הרחבת התקשרות עם האדריכלית וספק הריהוט</t>
  </si>
  <si>
    <t>התקשרות עם ארגון יוריקה</t>
  </si>
  <si>
    <t>התקשרות עם משרדי עורכי הדין הרצוג, פוקס, נאמן ושות' ורובין-שמואלביץ – יעוץ משפטי בדיני עבודה</t>
  </si>
  <si>
    <t>27.08.2020</t>
  </si>
  <si>
    <t>בקשה לפרסום פניות פרטניות מכוח מכרז מרכזי מממ-1-2009, לקבלת שירותי מנתח מערכות ומיישם Salesforce  ומפתח Salesforce לפרויקט ה-CRM של הרשות</t>
  </si>
  <si>
    <t>03.09.2020</t>
  </si>
  <si>
    <t>בקשה להעברת השתתפות לות"ת לטובת יישום תכנית לעידוד יציאת סטודנטים ישראלים להודו</t>
  </si>
  <si>
    <t>24.09.2020</t>
  </si>
  <si>
    <t xml:space="preserve">אישור תשלום דמי חבר - התקשרות בין ה-CENTER FOR THE FORTH INDUSTRIAL REVOLUTION ("C4IR")  של ה- WORD ECONOMIC FORUM ("WEF") </t>
  </si>
  <si>
    <t>01.10.2020</t>
  </si>
  <si>
    <t xml:space="preserve">בקשה למתן מענקים מכוח החוק לעידוד מחקר, פיתוח וחדשנות טכנולוגית בתעשייה, תשמ"ד-1094 (תקציב הרשאה) והתקשרויות נלוות- הסטה תקציבית </t>
  </si>
  <si>
    <t/>
  </si>
  <si>
    <t>0</t>
  </si>
  <si>
    <t>הזמנת רכש</t>
  </si>
  <si>
    <t>4501609297</t>
  </si>
  <si>
    <t>30</t>
  </si>
  <si>
    <t>ייעוץ טכנולוגי - אברהם רותם 2019</t>
  </si>
  <si>
    <t>יצירה/שינוי</t>
  </si>
  <si>
    <t>10</t>
  </si>
  <si>
    <t>4501888715</t>
  </si>
  <si>
    <t>ייעוץ טכנולוגי - שחר גורדיסקי</t>
  </si>
  <si>
    <t>20</t>
  </si>
  <si>
    <t>החזר הוצאות נסיעה בתפקיד לנותני שירות חצ</t>
  </si>
  <si>
    <t>4501889196</t>
  </si>
  <si>
    <t>ייעוץ טכנולוגי-יואלי חגי</t>
  </si>
  <si>
    <t>4501890058</t>
  </si>
  <si>
    <t>ייעוץ טכנולוגי-יוסי בירן</t>
  </si>
  <si>
    <t>4501924858</t>
  </si>
  <si>
    <t>ייעוץ טכנולוגי - זאב אבן חן</t>
  </si>
  <si>
    <t>4501925067</t>
  </si>
  <si>
    <t>ייעוץ טכנולוגי - עופר פלדמן</t>
  </si>
  <si>
    <t>50</t>
  </si>
  <si>
    <t>60</t>
  </si>
  <si>
    <t>4501559245</t>
  </si>
  <si>
    <t>ייעוץ טכנולוגי - טל גולדשטיין 2019</t>
  </si>
  <si>
    <t>חריגה/סגירה</t>
  </si>
  <si>
    <t>40</t>
  </si>
  <si>
    <t>4501563685</t>
  </si>
  <si>
    <t>ייעוץ טכנולוגי - צלניק צבי 2019</t>
  </si>
  <si>
    <t>4501574552</t>
  </si>
  <si>
    <t>ייעוץ טכנולוגי -עינת חלבה 2019</t>
  </si>
  <si>
    <t>4501574587</t>
  </si>
  <si>
    <t>ייעוץ טכנולוגי - איתמר מור 2019</t>
  </si>
  <si>
    <t>4501888689</t>
  </si>
  <si>
    <t>ייעוץ טכנולוגי-דותן ניר</t>
  </si>
  <si>
    <t>4501888691</t>
  </si>
  <si>
    <t>ייעוץ טכנולוגי - אדם שרתיאל</t>
  </si>
  <si>
    <t>4501888700</t>
  </si>
  <si>
    <t>ייעוץ טכנולוגי - לוטן עפרה</t>
  </si>
  <si>
    <t>4501888731</t>
  </si>
  <si>
    <t>ייעוץ טכנולוגי - כץ נורברטו</t>
  </si>
  <si>
    <t>4501888734</t>
  </si>
  <si>
    <t>ייעוץ טכנולוגי-חרש איל</t>
  </si>
  <si>
    <t>4501889889</t>
  </si>
  <si>
    <t>ייעוץ טכנולוגי - ברכר אולגה</t>
  </si>
  <si>
    <t>4501890143</t>
  </si>
  <si>
    <t>ייעוץ טכנולוגי - אורנה פילו</t>
  </si>
  <si>
    <t>4501925190</t>
  </si>
  <si>
    <t>ייעוץ טכנולוגי-נחושתן דרור</t>
  </si>
  <si>
    <t>4501890196</t>
  </si>
  <si>
    <t>ייעוץ טכנולוגי-ממן שלום</t>
  </si>
  <si>
    <t>4501890135</t>
  </si>
  <si>
    <t>ייעוץ טכנולוגי - חיים לינדנבאום</t>
  </si>
  <si>
    <t>4501563670</t>
  </si>
  <si>
    <t>ייעוץ טכנולוגי - פיינסקי אמיר 2020</t>
  </si>
  <si>
    <t>4501889891</t>
  </si>
  <si>
    <t>ייעוץ טכנולוגי - אריה הורן</t>
  </si>
  <si>
    <t>4501890086</t>
  </si>
  <si>
    <t>ייעוץ טכנולוגי-עדי שכטמן</t>
  </si>
  <si>
    <t>4501890103</t>
  </si>
  <si>
    <t>ייעוץ טכנולוגי - שמש עופר</t>
  </si>
  <si>
    <t>4501925030</t>
  </si>
  <si>
    <t>ייעוץ טכנולוגי - שפרה קלינמן</t>
  </si>
  <si>
    <t>4501925062</t>
  </si>
  <si>
    <t>ייעוץ טכנולוגי- מאירי איתי</t>
  </si>
  <si>
    <t>4501925195</t>
  </si>
  <si>
    <t>ייעוץ טכנולוגי- ג'וני גאטס</t>
  </si>
  <si>
    <t>4501925204</t>
  </si>
  <si>
    <t>ייעוץ טכנולוגי-דני רוזנטל</t>
  </si>
  <si>
    <t>4501562590</t>
  </si>
  <si>
    <t>ייעוץ טכנולוגי - מירון פרץ 2019</t>
  </si>
  <si>
    <t>4501563701</t>
  </si>
  <si>
    <t>ייעוץ טכנולוגי- יוסי רוקח 2019</t>
  </si>
  <si>
    <t>4501674241</t>
  </si>
  <si>
    <t>ייעוץ טכנולוגי - שמואל בליט</t>
  </si>
  <si>
    <t>ייעוץ טכנולוגי - ביבס אבי</t>
  </si>
  <si>
    <t>ייעוץ טכנולוגי - רבקה שוורץ</t>
  </si>
  <si>
    <t>4501890099</t>
  </si>
  <si>
    <t>4501890183</t>
  </si>
  <si>
    <t>ייעוץ טכנולוגי - אריה בר חיים</t>
  </si>
  <si>
    <t>4501924876</t>
  </si>
  <si>
    <t>ייעוץ טכנולוגי - אילוביץ נועם</t>
  </si>
  <si>
    <t>4501925189</t>
  </si>
  <si>
    <t>ייעוץ טכנולוגי - אמוץ נחושתן</t>
  </si>
  <si>
    <t>סטורנו</t>
  </si>
  <si>
    <t>2</t>
  </si>
  <si>
    <t>3</t>
  </si>
  <si>
    <t>תשלום לוגיסטי</t>
  </si>
  <si>
    <t>הצמדה/שערוך</t>
  </si>
  <si>
    <t>ייעוץ טכנולוגי- עמי בן שלום</t>
  </si>
  <si>
    <t>4501925197</t>
  </si>
  <si>
    <t>ייעוץ טכנולוגי-אבנר עמיר</t>
  </si>
  <si>
    <t>ייעוץ טכנולוגי-נפתלי גרינפלד</t>
  </si>
  <si>
    <t>יתרה ל- 30.09.2020</t>
  </si>
  <si>
    <t>4501609289</t>
  </si>
  <si>
    <t>ייעוץ טכנולוגי - קרנין אהוד 2020</t>
  </si>
  <si>
    <t>4501888737</t>
  </si>
  <si>
    <t>ייעוץ טכנולוגי- שני יוסף</t>
  </si>
  <si>
    <t>4501925040</t>
  </si>
  <si>
    <t>ייעוץ טכנולוגי - צח הררי</t>
  </si>
  <si>
    <t>4501925053</t>
  </si>
  <si>
    <t>ייעוץ טכנולוגי - רחל מוסקוביץ</t>
  </si>
  <si>
    <t>4501925056</t>
  </si>
  <si>
    <t>ייעוץ טכנולוגי-כהן נטליה</t>
  </si>
  <si>
    <t>4501925192</t>
  </si>
  <si>
    <t>ייעוץ טכנולוגי - דוד קבס</t>
  </si>
  <si>
    <t>סה"כ ל- 01.10.2020</t>
  </si>
  <si>
    <t>יתרה ל- 01.10.2020</t>
  </si>
  <si>
    <t>שירותי תרגום</t>
  </si>
  <si>
    <t>4501938606</t>
  </si>
  <si>
    <t>נייד 13.3 - FUJITSU U939 שחור כולל 3 ש"א</t>
  </si>
  <si>
    <t>יצירה/שינוי, הצמדה/שערוך</t>
  </si>
  <si>
    <t>הר 2.4 תח' עגינה ומטען מקור' של היצרן</t>
  </si>
  <si>
    <t>הר 2.4 החלפת זיכרון ל16GB עם הזמנת המחשב</t>
  </si>
  <si>
    <t>הר 2.4 שדרוג למעבד i7 8550U בהזמנת המחשב</t>
  </si>
  <si>
    <t>4501617725</t>
  </si>
  <si>
    <t>הצמדה/שערוך, חריגה/סגירה</t>
  </si>
  <si>
    <t>70</t>
  </si>
  <si>
    <t>בנק שעות נוספות לשיורתים מקצועיים</t>
  </si>
  <si>
    <t>4501580569</t>
  </si>
  <si>
    <t>שו"שים</t>
  </si>
  <si>
    <t>4501813990</t>
  </si>
  <si>
    <t>4501844693</t>
  </si>
  <si>
    <t>שירותי מיאחזקה 2020</t>
  </si>
  <si>
    <t>4501914481</t>
  </si>
  <si>
    <t>מכונה לצילום מסמכים -תשלום שכירות</t>
  </si>
  <si>
    <t>מונה שחור לבן</t>
  </si>
  <si>
    <t>מונה צבע</t>
  </si>
  <si>
    <t>מונה CLP680ND</t>
  </si>
  <si>
    <t>4501864711</t>
  </si>
  <si>
    <t>שירותי דואר</t>
  </si>
  <si>
    <t>הרחבת התקשרות עם בודקים מקצועיים - אושר בוועדת חריגים</t>
  </si>
  <si>
    <t>הרחבת התקשרות עם רואי חשבון ומעריכי שווי קניין רוחני - אושר בוועדת חריגים</t>
  </si>
  <si>
    <t>התקשרות עם לפ"מ- אושר בוועדת חריגים</t>
  </si>
  <si>
    <t>ג'וב מאסטר- מינוי פרסום משרות פנויות</t>
  </si>
  <si>
    <t>הרחבת התקשרות- פלאפון</t>
  </si>
  <si>
    <t>הרחבת שירותי מרכזיה</t>
  </si>
  <si>
    <t>העברה בינמשרדית- משרד האנרגיה - אושר בוועדת חריגים</t>
  </si>
  <si>
    <t>התקשרות עם הנציבות האירופאית, חציון 2- אושר בוועדת חריגים</t>
  </si>
  <si>
    <t>דוח החרגות לחודש: ספטמבר 2020</t>
  </si>
  <si>
    <t>פרסומי חודש 09/2020 בהתאם להוראות סעיף 49(ב) לחוק יסודות התקציב, תשמ"ה-1985</t>
  </si>
  <si>
    <t>הרחבת התקשרות אדריכלית - אושר בוועדת חריגים</t>
  </si>
  <si>
    <t xml:space="preserve">מחשוב- פיתוח ממשקים  </t>
  </si>
  <si>
    <t>רכישת מחשבים ניידים</t>
  </si>
  <si>
    <t>1.10</t>
  </si>
  <si>
    <t xml:space="preserve">ארנסט יאנג </t>
  </si>
  <si>
    <t xml:space="preserve">הרחבת התקשרות </t>
  </si>
  <si>
    <t>יועצים ומחקר</t>
  </si>
  <si>
    <t>12.10</t>
  </si>
  <si>
    <t xml:space="preserve">נוגה לוי </t>
  </si>
  <si>
    <t>שיעורי יוגה</t>
  </si>
  <si>
    <t>נישה</t>
  </si>
  <si>
    <t>הגדלה עבור גיוסי בכירים לרשות</t>
  </si>
  <si>
    <t>13.10</t>
  </si>
  <si>
    <t>WEF</t>
  </si>
  <si>
    <t>1000000$אושר בוועדת חריגים</t>
  </si>
  <si>
    <t>צמיחה</t>
  </si>
  <si>
    <t>15.10</t>
  </si>
  <si>
    <r>
      <t>CB Information Services, Inc.</t>
    </r>
    <r>
      <rPr>
        <sz val="11"/>
        <color theme="1"/>
        <rFont val="Arial"/>
        <family val="2"/>
        <scheme val="minor"/>
      </rPr>
      <t xml:space="preserve"> </t>
    </r>
  </si>
  <si>
    <t>מאגר מידע חיוני . היקף הפעילות 140000$ אושר בוועדת חריגים 33169</t>
  </si>
  <si>
    <t xml:space="preserve">שירותי מחקר וייעוץ כלכלי ואסטרטגי, ליווי אסטרטגי, יעוץ ארגוני, מידענות ומחקר שוק </t>
  </si>
  <si>
    <t>מכרז בהתהוות-  אושר בוועדת חריגים 33169</t>
  </si>
  <si>
    <t xml:space="preserve">ספארק ביונד בע"מ </t>
  </si>
  <si>
    <r>
      <t xml:space="preserve">בהטמעת מערכת חיפוש מידע מבוססת </t>
    </r>
    <r>
      <rPr>
        <sz val="11"/>
        <color theme="1"/>
        <rFont val="Calibri"/>
        <family val="2"/>
      </rPr>
      <t>AI</t>
    </r>
    <r>
      <rPr>
        <sz val="11"/>
        <color theme="1"/>
        <rFont val="Arial"/>
        <family val="2"/>
        <scheme val="minor"/>
      </rPr>
      <t xml:space="preserve"> - אושר בוועדת חריגים 33169</t>
    </r>
  </si>
  <si>
    <t>אושר אין צורך להחריג, מתוך אותו התקציב</t>
  </si>
  <si>
    <t>20.10</t>
  </si>
  <si>
    <t>קורן טקסט</t>
  </si>
  <si>
    <t>תרגום מצגת נתיבי איילון</t>
  </si>
  <si>
    <t>אסטרטגיה</t>
  </si>
  <si>
    <t>גרוס אפלמן</t>
  </si>
  <si>
    <t>תשלום עבור שירות נוטריון ואפוסטיל - קרן קוריאה</t>
  </si>
  <si>
    <t>בינלאומי -ממומן</t>
  </si>
  <si>
    <t>קרן סינגפור SIIRD</t>
  </si>
  <si>
    <t xml:space="preserve"> מיליון וחצי דולר קרן סינגפור- לפי פניה 33100</t>
  </si>
  <si>
    <t>שלמה סיקס- 2020</t>
  </si>
  <si>
    <t xml:space="preserve">בגין אשרות רישוי וביטוח </t>
  </si>
  <si>
    <t>שכר</t>
  </si>
  <si>
    <t>משאבים</t>
  </si>
  <si>
    <t>21.10</t>
  </si>
  <si>
    <t>הורוביץ וקפלן גור - משפט מנהלי</t>
  </si>
  <si>
    <t>אושר בוועדת חריגים- 32853</t>
  </si>
  <si>
    <t>ייעוץ משפטי</t>
  </si>
  <si>
    <t>מסיעי שאשא</t>
  </si>
  <si>
    <t>הרחבת התקשרות אושר בוועדת המכרזים</t>
  </si>
  <si>
    <t xml:space="preserve">תמורות </t>
  </si>
  <si>
    <t>הרחבת רשיון שנתי ואחזקת מערכת בודקים</t>
  </si>
  <si>
    <t>22.10</t>
  </si>
  <si>
    <t xml:space="preserve">TAFTIE </t>
  </si>
  <si>
    <t>מינוי שנתי בארגון עבור 2020- 10,000 אירו</t>
  </si>
  <si>
    <t>25.10</t>
  </si>
  <si>
    <t>ליאקום</t>
  </si>
  <si>
    <t>החרגה עבור דני בן שלום (יועץ אבטחת מידע)</t>
  </si>
  <si>
    <t>27.10</t>
  </si>
  <si>
    <t>גטי</t>
  </si>
  <si>
    <t>ניקוי ספות ורהיטים</t>
  </si>
  <si>
    <t>26.10</t>
  </si>
  <si>
    <t>נציגי ציבור כללי</t>
  </si>
  <si>
    <t>הוקמו 26 נציגים- השורה נוספה לקובץ עבור יצירת התאמה לדוח החריגות החודשי לאוצר. ללא צורך בהחרגה. סה"כ ההתקשרות 26,000</t>
  </si>
  <si>
    <t>נציגי ציבור בועדות מחקר</t>
  </si>
  <si>
    <t>20.10.2020</t>
  </si>
  <si>
    <t>4501480810</t>
  </si>
  <si>
    <t>שירותי ליסינג רכב ללא מע"מ 2020</t>
  </si>
  <si>
    <t>סה"כ ל- 20.10.2020</t>
  </si>
  <si>
    <t>יתרה ל- 20.10.2020</t>
  </si>
  <si>
    <t>0600000214/2020/3690</t>
  </si>
  <si>
    <t>4501554673</t>
  </si>
  <si>
    <t>5100002529/2020/3690</t>
  </si>
  <si>
    <t>בגין מסמך 4501554673 / 00050</t>
  </si>
  <si>
    <t>11.10.2020</t>
  </si>
  <si>
    <t>4501889682</t>
  </si>
  <si>
    <t>ייעוץ טכנולוגי-גיורא גולן</t>
  </si>
  <si>
    <t>4501890096</t>
  </si>
  <si>
    <t>ייעוץ טכנולוגי-ניר יפתח</t>
  </si>
  <si>
    <t>4501890205</t>
  </si>
  <si>
    <t>ייעוץ טכנולוגי - שפירא אהרן</t>
  </si>
  <si>
    <t>4501925018</t>
  </si>
  <si>
    <t>סה"כ ל- 11.10.2020</t>
  </si>
  <si>
    <t>יתרה ל- 11.10.2020</t>
  </si>
  <si>
    <t>12.10.2020</t>
  </si>
  <si>
    <t>80</t>
  </si>
  <si>
    <t>4501889184</t>
  </si>
  <si>
    <t>ייעוץ טכנולוגי - עופר גולדהירש</t>
  </si>
  <si>
    <t>4501889884</t>
  </si>
  <si>
    <t>ייעוץ טכנולוגי - ארנון שפייזר</t>
  </si>
  <si>
    <t>4501889886</t>
  </si>
  <si>
    <t>ייעוץ טכנולוגי -זילברשטיין שלום עופר</t>
  </si>
  <si>
    <t>4501889890</t>
  </si>
  <si>
    <t>ייעוץ טכנולוגי - טניה אפשטיין</t>
  </si>
  <si>
    <t>4501890082</t>
  </si>
  <si>
    <t>ייעוץ טכנולוגי- לזר ארי</t>
  </si>
  <si>
    <t>4501890131</t>
  </si>
  <si>
    <t>זאב סרנה - ייעוץ טכנולוגי</t>
  </si>
  <si>
    <t>4501890213</t>
  </si>
  <si>
    <t>ייעוץ טכנולוגי-עתיר יחזקאל</t>
  </si>
  <si>
    <t>סה"כ ל- 12.10.2020</t>
  </si>
  <si>
    <t>יתרה ל- 12.10.2020</t>
  </si>
  <si>
    <t>13.10.2020</t>
  </si>
  <si>
    <t>4501592900</t>
  </si>
  <si>
    <t>ייעוץ טכנולוגי - גלעד אמיר</t>
  </si>
  <si>
    <t>4501845277</t>
  </si>
  <si>
    <t>ייעוץ טכנולוגי-אלי ברן</t>
  </si>
  <si>
    <t>4501888711</t>
  </si>
  <si>
    <t>ייעוץ טכנולוגי -גלנטי דוד</t>
  </si>
  <si>
    <t>4501888720</t>
  </si>
  <si>
    <t>ייעוץ טכנולוגי- עופר לפיד</t>
  </si>
  <si>
    <t>ייעוץ טכנולוגי - בזמן יאיר</t>
  </si>
  <si>
    <t>4501890192</t>
  </si>
  <si>
    <t>ייעוץ טכנולוגי-צימרמן מיכה</t>
  </si>
  <si>
    <t>4501915228</t>
  </si>
  <si>
    <t>קליין פרידה - ייעוץ טכנולוגי</t>
  </si>
  <si>
    <t>4501925196</t>
  </si>
  <si>
    <t>ייעוץ טכנולוגי -אייל דים</t>
  </si>
  <si>
    <t>4501925207</t>
  </si>
  <si>
    <t>סה"כ ל- 13.10.2020</t>
  </si>
  <si>
    <t>יתרה ל- 13.10.2020</t>
  </si>
  <si>
    <t>14.10.2020</t>
  </si>
  <si>
    <t>ייעוץ טכנולוגי - טברון ליאורה</t>
  </si>
  <si>
    <t>4501842729</t>
  </si>
  <si>
    <t>ייעוץ טכנולוגי -גלבוע פנחס</t>
  </si>
  <si>
    <t>סה"כ ל- 14.10.2020</t>
  </si>
  <si>
    <t>יתרה ל- 14.10.2020</t>
  </si>
  <si>
    <t>15.10.2020</t>
  </si>
  <si>
    <t>4501555998</t>
  </si>
  <si>
    <t>אירית אלראי-ייעוץ טכנולוגי 2020</t>
  </si>
  <si>
    <t>4501661091</t>
  </si>
  <si>
    <t>פינר אלחנן מנחם -ייעוץ טכנולוגי 2020</t>
  </si>
  <si>
    <t>4501785047</t>
  </si>
  <si>
    <t>4501842360</t>
  </si>
  <si>
    <t>4501888735</t>
  </si>
  <si>
    <t>ייעוץ טכנולוגי - צביקה רובינשטיין</t>
  </si>
  <si>
    <t>18.10.2020</t>
  </si>
  <si>
    <t>4501559303</t>
  </si>
  <si>
    <t>ייעוץ טכנולוגי - איתי גנצר 2020</t>
  </si>
  <si>
    <t>4501642659</t>
  </si>
  <si>
    <t>ייעוץ טכנולוגי -שרגא אפרתי - 2019</t>
  </si>
  <si>
    <t>4501888712</t>
  </si>
  <si>
    <t>ייעוץ טכנולוגי - יהודה עובדיה</t>
  </si>
  <si>
    <t>4501889190</t>
  </si>
  <si>
    <t>ייעוץ טכנולוגי- מוטי ריץ</t>
  </si>
  <si>
    <t>4501925202</t>
  </si>
  <si>
    <t>ייעוץ טכנולוגי איתן קוך</t>
  </si>
  <si>
    <t>19.10.2020</t>
  </si>
  <si>
    <t>4501847351</t>
  </si>
  <si>
    <t>ייעוץ טכנולוגי-חני רוטמן</t>
  </si>
  <si>
    <t>0600000217/2020/3690</t>
  </si>
  <si>
    <t>ביקורת פרוייקטים 09/2020</t>
  </si>
  <si>
    <t>5100002652/2020/3690</t>
  </si>
  <si>
    <t>בגין מסמך 4501888832 / 00010</t>
  </si>
  <si>
    <t>סה"כ ל- 19.10.2020</t>
  </si>
  <si>
    <t>יתרה ל- 19.10.2020</t>
  </si>
  <si>
    <t>4501888693</t>
  </si>
  <si>
    <t>22.10.2020</t>
  </si>
  <si>
    <t>תשלום פיננסי</t>
  </si>
  <si>
    <t>1400000102/2020/3690</t>
  </si>
  <si>
    <t>בדיקות טכנולוגיות המבוצעות בעבור רשות ההשקעות</t>
  </si>
  <si>
    <t>סה"כ ל- 22.10.2020</t>
  </si>
  <si>
    <t>יתרה ל- 22.10.2020</t>
  </si>
  <si>
    <t>26.10.2020</t>
  </si>
  <si>
    <t>הצמדה/שערוך, תשלום/תקבול</t>
  </si>
  <si>
    <t>0600000219/2020/3690</t>
  </si>
  <si>
    <t>ביקורת פרוייקטים 07/2020</t>
  </si>
  <si>
    <t>5100002800/2020/3690</t>
  </si>
  <si>
    <t>בגין מסמך 4501888712 / 00010</t>
  </si>
  <si>
    <t>סה"כ ל- 26.10.2020</t>
  </si>
  <si>
    <t>יתרה ל- 26.10.2020</t>
  </si>
  <si>
    <t>28.10.2020</t>
  </si>
  <si>
    <t>סה"כ ל- 28.10.2020</t>
  </si>
  <si>
    <t>יתרה ל- 28.10.2020</t>
  </si>
  <si>
    <t>29.10.2020</t>
  </si>
  <si>
    <t>4501574564</t>
  </si>
  <si>
    <t>ייעוץ טכנולוגי - איתן אסא 2019</t>
  </si>
  <si>
    <t>ייעוץ טכנולוגי - אסא איתן 2020</t>
  </si>
  <si>
    <t>4501777485</t>
  </si>
  <si>
    <t>ייעוץ טכנולוגי - שולמית דרוקמן</t>
  </si>
  <si>
    <t>4501783731</t>
  </si>
  <si>
    <t>4501842753</t>
  </si>
  <si>
    <t>ייעוץ טכנולוגי - גרנק ורד</t>
  </si>
  <si>
    <t>4501843193</t>
  </si>
  <si>
    <t>ייעוץ טכנולוגי -דגן עמי</t>
  </si>
  <si>
    <t>4501843207</t>
  </si>
  <si>
    <t>ייעוץ טכנולוגי - אורה דר</t>
  </si>
  <si>
    <t>4501843353</t>
  </si>
  <si>
    <t>ייעוץ טכנולוגי - לוי רפאל</t>
  </si>
  <si>
    <t>4501845446</t>
  </si>
  <si>
    <t>4501889663</t>
  </si>
  <si>
    <t>ייעוץ טכנולוגי- יעקב פלביץ</t>
  </si>
  <si>
    <t>סה"כ ל- 29.10.2020</t>
  </si>
  <si>
    <t>יתרה ל- 29.10.2020</t>
  </si>
  <si>
    <t>4501948056</t>
  </si>
  <si>
    <t>4501615620</t>
  </si>
  <si>
    <t>חברי וועדות ציבוריות-חברי וועדה</t>
  </si>
  <si>
    <t>4501608632</t>
  </si>
  <si>
    <t>חברי ועדות ציבוריות 2020</t>
  </si>
  <si>
    <t>4501630416</t>
  </si>
  <si>
    <t>ראיונות הכנה - איסררד</t>
  </si>
  <si>
    <t>4501667299</t>
  </si>
  <si>
    <t>4501792690</t>
  </si>
  <si>
    <t>4501825374</t>
  </si>
  <si>
    <t>חברי וועדות ציבוריות איסרד</t>
  </si>
  <si>
    <t>4501948040</t>
  </si>
  <si>
    <t>4501948073</t>
  </si>
  <si>
    <t>4501948081</t>
  </si>
  <si>
    <t>4501948090</t>
  </si>
  <si>
    <t>4501948125</t>
  </si>
  <si>
    <t>4501948173</t>
  </si>
  <si>
    <t>4501948182</t>
  </si>
  <si>
    <t>4501948197</t>
  </si>
  <si>
    <t>4501948240</t>
  </si>
  <si>
    <t>4501948248</t>
  </si>
  <si>
    <t>4501948251</t>
  </si>
  <si>
    <t>4501948258</t>
  </si>
  <si>
    <t>4501948263</t>
  </si>
  <si>
    <t>4501948288</t>
  </si>
  <si>
    <t>4501948300</t>
  </si>
  <si>
    <t>4501948305</t>
  </si>
  <si>
    <t>4501948308</t>
  </si>
  <si>
    <t>4501948312</t>
  </si>
  <si>
    <t>4501948317</t>
  </si>
  <si>
    <t>25.10.2020</t>
  </si>
  <si>
    <t>4501615614</t>
  </si>
  <si>
    <t>2019-חברי וועדות ציבוריות-חברי וועדה</t>
  </si>
  <si>
    <t>2019 הוצאות נסיעה</t>
  </si>
  <si>
    <t>4501905702</t>
  </si>
  <si>
    <t>סה"כ ל- 25.10.2020</t>
  </si>
  <si>
    <t>יתרה ל- 25.10.2020</t>
  </si>
  <si>
    <t>27.10.2020</t>
  </si>
  <si>
    <t>4501667291</t>
  </si>
  <si>
    <t>מעבר שנה, חריגה/סגירה</t>
  </si>
  <si>
    <t>4501950950</t>
  </si>
  <si>
    <t>סה"כ ל- 27.10.2020</t>
  </si>
  <si>
    <t>יתרה ל- 27.10.2020</t>
  </si>
  <si>
    <t>01.11.2020</t>
  </si>
  <si>
    <t>סה"כ ל- 01.11.2020</t>
  </si>
  <si>
    <t>יתרה ל- 01.11.2020</t>
  </si>
  <si>
    <t>21.10.2020</t>
  </si>
  <si>
    <t>4501823792</t>
  </si>
  <si>
    <t>4501825115</t>
  </si>
  <si>
    <t>סה"כ ל- 21.10.2020</t>
  </si>
  <si>
    <t>יתרה ל- 21.10.2020</t>
  </si>
  <si>
    <t>4501952383</t>
  </si>
  <si>
    <t>4501952391</t>
  </si>
  <si>
    <t>05.10.2020</t>
  </si>
  <si>
    <t>4501809214</t>
  </si>
  <si>
    <t>יתרה</t>
  </si>
  <si>
    <t>סה"כ ל- 05.10.2020</t>
  </si>
  <si>
    <t>יתרה ל- 05.10.2020</t>
  </si>
  <si>
    <t>07.10.2020</t>
  </si>
  <si>
    <t>פיתוח המערכת - אישור השלמה</t>
  </si>
  <si>
    <t>סה"כ ל- 07.10.2020</t>
  </si>
  <si>
    <t>יתרה ל- 07.10.2020</t>
  </si>
  <si>
    <t>4501944125</t>
  </si>
  <si>
    <t>software license ZOOM</t>
  </si>
  <si>
    <t>0600000215/2020/3690</t>
  </si>
  <si>
    <t>שעות גרטה - מאי 2020</t>
  </si>
  <si>
    <t>5100002500/2020/3690</t>
  </si>
  <si>
    <t>בגין מסמך 4501823379 / 00020</t>
  </si>
  <si>
    <t>17.10.2020</t>
  </si>
  <si>
    <t>4501711419</t>
  </si>
  <si>
    <t>ציוד AV</t>
  </si>
  <si>
    <t>4501843132</t>
  </si>
  <si>
    <t>מחשב נייד Lenovo - כנסת</t>
  </si>
  <si>
    <t>lLenovo Pad</t>
  </si>
  <si>
    <t>4501846774</t>
  </si>
  <si>
    <t>שירות קריאה</t>
  </si>
  <si>
    <t>תשלום נסיעות</t>
  </si>
  <si>
    <t>סה"כ ל- 17.10.2020</t>
  </si>
  <si>
    <t>יתרה ל- 17.10.2020</t>
  </si>
  <si>
    <t>4501468518</t>
  </si>
  <si>
    <t>שירותי אבטחת מידע</t>
  </si>
  <si>
    <t>עבור 5.9.2018 ועד5.9.2019</t>
  </si>
  <si>
    <t>6.9.19 -31.12.2019</t>
  </si>
  <si>
    <t>חריגה/סגירה, תשלום/תקבול</t>
  </si>
  <si>
    <t>שירותי אבטחת מידע עד 31.12.2020</t>
  </si>
  <si>
    <t>4501654118</t>
  </si>
  <si>
    <t>שירותי כוח אדם</t>
  </si>
  <si>
    <t>4501594862</t>
  </si>
  <si>
    <t>4501952576</t>
  </si>
  <si>
    <t>הקלטת קליפ</t>
  </si>
  <si>
    <t>4501758754</t>
  </si>
  <si>
    <t>כיבוד</t>
  </si>
  <si>
    <t>4501944850</t>
  </si>
  <si>
    <t>שילוט מצלמות</t>
  </si>
  <si>
    <t>עיצוב גרפי</t>
  </si>
  <si>
    <t>שילוט מעליות</t>
  </si>
  <si>
    <t>4501823861</t>
  </si>
  <si>
    <t>מלון</t>
  </si>
  <si>
    <t>4501765981</t>
  </si>
  <si>
    <t>שירותי הסעות- מינבוס ירושלים תל אביב</t>
  </si>
  <si>
    <t>שירותי הסעות- אוטובוס</t>
  </si>
  <si>
    <t>4501810458</t>
  </si>
  <si>
    <t>טלפון סלולר</t>
  </si>
  <si>
    <t>4501838882</t>
  </si>
  <si>
    <t>שעת ייעוץ ראש צוות</t>
  </si>
  <si>
    <t>שרותי ייעוץ מערך טכנולוגי</t>
  </si>
  <si>
    <t>תשלום שנתי לקרן סינגפור-ישראל (SIIRD), לטובת תמיכה בפרויקטים</t>
  </si>
  <si>
    <t>התקשרויות פרוייקט בניין הידע</t>
  </si>
  <si>
    <t>4501945670</t>
  </si>
  <si>
    <t>management costs</t>
  </si>
  <si>
    <t>4501483681</t>
  </si>
  <si>
    <t>membership MTEC</t>
  </si>
  <si>
    <t>4501795066</t>
  </si>
  <si>
    <t>nagement costs CIIRDF 2018...</t>
  </si>
  <si>
    <t>4501948085</t>
  </si>
  <si>
    <t>DISBURSEMENT OF FUNDS</t>
  </si>
  <si>
    <t>4501949256</t>
  </si>
  <si>
    <t>Taftie Membership Fee 2020</t>
  </si>
  <si>
    <t>5100002911/2020/3690</t>
  </si>
  <si>
    <t>Membership feo SIRD 2020</t>
  </si>
  <si>
    <t>בגין מסמך 4501948085 / 00010</t>
  </si>
  <si>
    <t>דוח החרגות לחודש: אוקטובר 2020</t>
  </si>
  <si>
    <t>פרסומי חודש 10/2020 בהתאם להוראות סעיף 49(ב) לחוק יסודות התקציב, תשמ"ה-1985</t>
  </si>
  <si>
    <t>ספק ליסינג- הרחבת התקשרות</t>
  </si>
  <si>
    <t>נותן שירות מחשוב- הארכה והגדלת התקשרות</t>
  </si>
  <si>
    <t>הארכת התקשרות משפט מנהלי - אושר בוועדת חריגים</t>
  </si>
  <si>
    <t>שירותי כח אדם- הגדלת התקשרות</t>
  </si>
  <si>
    <t>שירותי מסיעים- הרחבת התקשרות</t>
  </si>
  <si>
    <t>יועצים ומחקר- הרחבת התקשרות</t>
  </si>
  <si>
    <t>השתתפות ישראל בקרן סינגפור 2020- אושר בוועדת חריגים</t>
  </si>
  <si>
    <t xml:space="preserve">דמי חבר 2020 TAFTIE </t>
  </si>
  <si>
    <t>השתתפות ישראל WEF 2020- אושר בוועדת חריגים</t>
  </si>
  <si>
    <t>פעילות רווחה לעובדים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</si>
</sst>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#,##0.0"/>
    <numFmt numFmtId="165" formatCode="&quot;₪&quot;\ #,##0.00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color rgb="FFFF0000"/>
      <name val="Arial"/>
      <family val="2"/>
      <charset val="177"/>
      <scheme val="minor"/>
    </font>
    <font>
      <sz val="10"/>
      <color theme="1"/>
      <name val="Times New Roman"/>
      <family val="1"/>
    </font>
    <font>
      <b/>
      <sz val="11"/>
      <color rgb="FFFFFFFF"/>
      <name val="Arial"/>
      <family val="2"/>
      <scheme val="minor"/>
    </font>
    <font>
      <sz val="11"/>
      <color theme="1"/>
      <name val="David"/>
      <family val="2"/>
      <charset val="177"/>
    </font>
    <font>
      <b/>
      <sz val="12"/>
      <color rgb="FF000000"/>
      <name val="David"/>
      <family val="2"/>
      <charset val="177"/>
    </font>
    <font>
      <sz val="12"/>
      <color rgb="FF5A5A5A"/>
      <name val="David"/>
      <family val="2"/>
      <charset val="177"/>
    </font>
    <font>
      <sz val="12"/>
      <color theme="1"/>
      <name val="David"/>
      <family val="2"/>
      <charset val="177"/>
    </font>
    <font>
      <sz val="10"/>
      <color theme="1"/>
      <name val="David"/>
      <family val="2"/>
      <charset val="177"/>
    </font>
    <font>
      <sz val="8"/>
      <color theme="1"/>
      <name val="Arial"/>
      <family val="2"/>
      <charset val="177"/>
      <scheme val="minor"/>
    </font>
    <font>
      <sz val="11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David"/>
      <family val="2"/>
      <charset val="177"/>
    </font>
    <font>
      <b/>
      <sz val="12"/>
      <color theme="1"/>
      <name val="David"/>
      <family val="2"/>
      <charset val="177"/>
    </font>
    <font>
      <sz val="12"/>
      <name val="David"/>
      <family val="2"/>
      <charset val="177"/>
    </font>
    <font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  <scheme val="minor"/>
    </font>
    <font>
      <sz val="11"/>
      <color rgb="FFFF0000"/>
      <name val="Arial"/>
      <family val="2"/>
    </font>
    <font>
      <sz val="11"/>
      <color theme="1"/>
      <name val="David"/>
      <family val="2"/>
    </font>
    <font>
      <sz val="11"/>
      <color theme="1"/>
      <name val="Arial"/>
      <family val="2"/>
      <charset val="177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rgb="FFFF0000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43" fontId="12" fillId="0" borderId="0" applyFont="0" applyFill="0" applyBorder="0" applyAlignment="0" applyProtection="0"/>
    <xf numFmtId="0" fontId="1" fillId="0" borderId="0"/>
    <xf numFmtId="44" fontId="12" fillId="0" borderId="0" applyFont="0" applyFill="0" applyBorder="0" applyAlignment="0" applyProtection="0"/>
    <xf numFmtId="0" fontId="13" fillId="0" borderId="0"/>
    <xf numFmtId="0" fontId="14" fillId="0" borderId="0"/>
    <xf numFmtId="43" fontId="12" fillId="0" borderId="0" applyFont="0" applyFill="0" applyBorder="0" applyAlignment="0" applyProtection="0"/>
    <xf numFmtId="0" fontId="1" fillId="0" borderId="0"/>
    <xf numFmtId="0" fontId="18" fillId="0" borderId="0"/>
  </cellStyleXfs>
  <cellXfs count="65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readingOrder="2"/>
    </xf>
    <xf numFmtId="0" fontId="5" fillId="0" borderId="0" xfId="0" applyFont="1"/>
    <xf numFmtId="0" fontId="6" fillId="0" borderId="2" xfId="0" applyFont="1" applyBorder="1" applyAlignment="1">
      <alignment horizontal="right" vertical="center" readingOrder="2"/>
    </xf>
    <xf numFmtId="0" fontId="7" fillId="0" borderId="5" xfId="0" applyFont="1" applyBorder="1" applyAlignment="1">
      <alignment vertical="center" readingOrder="2"/>
    </xf>
    <xf numFmtId="0" fontId="8" fillId="0" borderId="4" xfId="0" applyFont="1" applyBorder="1" applyAlignment="1">
      <alignment vertical="center" readingOrder="2"/>
    </xf>
    <xf numFmtId="0" fontId="8" fillId="0" borderId="5" xfId="0" applyFont="1" applyBorder="1" applyAlignment="1">
      <alignment vertical="center" readingOrder="2"/>
    </xf>
    <xf numFmtId="0" fontId="9" fillId="0" borderId="4" xfId="0" applyFont="1" applyBorder="1"/>
    <xf numFmtId="0" fontId="9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1" fillId="0" borderId="0" xfId="0" applyFont="1"/>
    <xf numFmtId="0" fontId="5" fillId="0" borderId="0" xfId="0" applyFont="1" applyAlignment="1">
      <alignment wrapText="1"/>
    </xf>
    <xf numFmtId="43" fontId="5" fillId="0" borderId="0" xfId="1" applyFont="1"/>
    <xf numFmtId="0" fontId="2" fillId="0" borderId="0" xfId="0" applyFont="1"/>
    <xf numFmtId="0" fontId="15" fillId="0" borderId="0" xfId="0" applyFont="1"/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0" xfId="0" applyFont="1" applyFill="1"/>
    <xf numFmtId="0" fontId="8" fillId="0" borderId="0" xfId="0" applyFont="1" applyFill="1"/>
    <xf numFmtId="0" fontId="8" fillId="0" borderId="0" xfId="0" applyFont="1" applyFill="1" applyAlignment="1">
      <alignment wrapText="1"/>
    </xf>
    <xf numFmtId="0" fontId="5" fillId="0" borderId="0" xfId="0" applyFont="1" applyAlignment="1">
      <alignment horizontal="right" wrapText="1"/>
    </xf>
    <xf numFmtId="0" fontId="6" fillId="0" borderId="3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right" wrapText="1" readingOrder="2"/>
    </xf>
    <xf numFmtId="0" fontId="17" fillId="0" borderId="4" xfId="0" applyFont="1" applyBorder="1" applyAlignment="1">
      <alignment vertical="center" readingOrder="2"/>
    </xf>
    <xf numFmtId="165" fontId="8" fillId="0" borderId="0" xfId="0" applyNumberFormat="1" applyFont="1" applyFill="1" applyAlignment="1">
      <alignment wrapText="1"/>
    </xf>
    <xf numFmtId="0" fontId="20" fillId="0" borderId="1" xfId="0" applyFont="1" applyFill="1" applyBorder="1"/>
    <xf numFmtId="0" fontId="21" fillId="0" borderId="1" xfId="0" applyFont="1" applyFill="1" applyBorder="1" applyAlignment="1">
      <alignment horizontal="right" vertical="center" wrapText="1" readingOrder="2"/>
    </xf>
    <xf numFmtId="0" fontId="20" fillId="0" borderId="1" xfId="0" applyFont="1" applyFill="1" applyBorder="1" applyAlignment="1">
      <alignment wrapText="1"/>
    </xf>
    <xf numFmtId="0" fontId="22" fillId="0" borderId="0" xfId="0" applyFont="1" applyAlignment="1">
      <alignment wrapText="1"/>
    </xf>
    <xf numFmtId="43" fontId="22" fillId="0" borderId="0" xfId="1" applyFont="1"/>
    <xf numFmtId="0" fontId="16" fillId="0" borderId="0" xfId="0" applyFont="1" applyFill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43" fontId="0" fillId="0" borderId="1" xfId="1" applyFon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24" fillId="0" borderId="1" xfId="0" applyFont="1" applyFill="1" applyBorder="1"/>
    <xf numFmtId="0" fontId="0" fillId="0" borderId="1" xfId="0" applyFill="1" applyBorder="1"/>
    <xf numFmtId="0" fontId="25" fillId="0" borderId="1" xfId="0" applyFont="1" applyFill="1" applyBorder="1" applyAlignment="1">
      <alignment wrapText="1"/>
    </xf>
    <xf numFmtId="0" fontId="0" fillId="0" borderId="0" xfId="0" applyFill="1"/>
    <xf numFmtId="0" fontId="26" fillId="0" borderId="1" xfId="0" applyFont="1" applyFill="1" applyBorder="1"/>
    <xf numFmtId="0" fontId="24" fillId="0" borderId="1" xfId="0" applyFont="1" applyFill="1" applyBorder="1" applyAlignment="1">
      <alignment wrapText="1"/>
    </xf>
    <xf numFmtId="0" fontId="23" fillId="0" borderId="0" xfId="0" applyFont="1"/>
    <xf numFmtId="0" fontId="27" fillId="0" borderId="1" xfId="0" applyFont="1" applyBorder="1"/>
    <xf numFmtId="0" fontId="27" fillId="0" borderId="1" xfId="0" applyFont="1" applyBorder="1" applyAlignment="1">
      <alignment wrapText="1"/>
    </xf>
    <xf numFmtId="43" fontId="27" fillId="0" borderId="1" xfId="1" applyFont="1" applyBorder="1"/>
    <xf numFmtId="0" fontId="23" fillId="0" borderId="1" xfId="0" applyFont="1" applyBorder="1"/>
    <xf numFmtId="0" fontId="23" fillId="0" borderId="1" xfId="0" applyFont="1" applyBorder="1" applyAlignment="1">
      <alignment wrapText="1"/>
    </xf>
    <xf numFmtId="43" fontId="23" fillId="0" borderId="1" xfId="1" applyFont="1" applyBorder="1"/>
    <xf numFmtId="0" fontId="1" fillId="0" borderId="1" xfId="2" applyBorder="1" applyAlignment="1">
      <alignment vertical="top"/>
    </xf>
    <xf numFmtId="164" fontId="1" fillId="0" borderId="1" xfId="2" applyNumberFormat="1" applyBorder="1" applyAlignment="1">
      <alignment horizontal="right" vertical="top"/>
    </xf>
    <xf numFmtId="3" fontId="1" fillId="0" borderId="1" xfId="2" applyNumberFormat="1" applyBorder="1" applyAlignment="1">
      <alignment horizontal="right" vertical="top"/>
    </xf>
    <xf numFmtId="4" fontId="1" fillId="0" borderId="1" xfId="2" applyNumberFormat="1" applyBorder="1" applyAlignment="1">
      <alignment horizontal="right" vertical="top"/>
    </xf>
    <xf numFmtId="0" fontId="19" fillId="0" borderId="1" xfId="2" applyFont="1" applyBorder="1" applyAlignment="1">
      <alignment vertical="top"/>
    </xf>
    <xf numFmtId="164" fontId="19" fillId="0" borderId="1" xfId="2" applyNumberFormat="1" applyFont="1" applyBorder="1" applyAlignment="1">
      <alignment horizontal="right" vertical="top"/>
    </xf>
    <xf numFmtId="3" fontId="19" fillId="0" borderId="1" xfId="2" applyNumberFormat="1" applyFont="1" applyBorder="1" applyAlignment="1">
      <alignment horizontal="right" vertical="top"/>
    </xf>
    <xf numFmtId="49" fontId="20" fillId="0" borderId="1" xfId="0" applyNumberFormat="1" applyFont="1" applyFill="1" applyBorder="1"/>
    <xf numFmtId="165" fontId="20" fillId="0" borderId="1" xfId="0" applyNumberFormat="1" applyFont="1" applyFill="1" applyBorder="1"/>
    <xf numFmtId="0" fontId="20" fillId="0" borderId="0" xfId="0" applyFont="1" applyFill="1"/>
    <xf numFmtId="0" fontId="20" fillId="0" borderId="1" xfId="0" applyFont="1" applyFill="1" applyBorder="1" applyAlignment="1">
      <alignment horizontal="right" wrapText="1"/>
    </xf>
  </cellXfs>
  <cellStyles count="9">
    <cellStyle name="Comma" xfId="1" builtinId="3"/>
    <cellStyle name="Comma 2" xfId="6" xr:uid="{00000000-0005-0000-0000-000001000000}"/>
    <cellStyle name="Currency 2" xfId="3" xr:uid="{00000000-0005-0000-0000-000002000000}"/>
    <cellStyle name="Normal" xfId="0" builtinId="0"/>
    <cellStyle name="Normal 2" xfId="2" xr:uid="{00000000-0005-0000-0000-000004000000}"/>
    <cellStyle name="Normal 3" xfId="4" xr:uid="{00000000-0005-0000-0000-000005000000}"/>
    <cellStyle name="Normal 3 2" xfId="7" xr:uid="{00000000-0005-0000-0000-000006000000}"/>
    <cellStyle name="Normal 4" xfId="5" xr:uid="{00000000-0005-0000-0000-000007000000}"/>
    <cellStyle name="Normal 5" xfId="8" xr:uid="{00000000-0005-0000-0000-000008000000}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  <dxf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numFmt numFmtId="35" formatCode="_ * #,##0.00_ ;_ * \-#,##0.00_ ;_ * &quot;-&quot;??_ ;_ @_ "/>
    </dxf>
    <dxf>
      <font>
        <b val="0"/>
        <i val="0"/>
        <strike val="0"/>
        <u val="none"/>
        <sz val="11"/>
        <color theme="1"/>
        <name val="David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u val="none"/>
        <sz val="11"/>
        <color theme="1"/>
        <name val="David"/>
      </font>
      <alignment horizontal="general" vertical="bottom" textRotation="0" wrapText="1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David"/>
        <scheme val="none"/>
      </font>
    </dxf>
    <dxf>
      <font>
        <b val="0"/>
        <i val="0"/>
        <strike val="0"/>
        <u val="none"/>
        <sz val="11"/>
        <color rgb="FFFF0000"/>
        <name val="David"/>
      </font>
    </dxf>
    <dxf>
      <alignment horizontal="center" vertical="center" textRotation="0" wrapText="0" shrinkToFit="0" readingOrder="0"/>
    </dxf>
  </dxfs>
  <tableStyles count="0" defaultTableStyle="TableStyleMedium2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ira.V/Documents/&#1491;&#1493;&#1495;&#1493;&#1514;%20&#1502;&#1513;&#1514;&#1504;&#1497;&#1501;/&#1508;&#1506;&#1497;&#1500;&#1493;&#1514;%20&#1502;&#1493;&#1500;%20&#1493;&#1506;&#1491;&#1514;%20&#1495;&#1512;&#1497;&#1490;&#1497;&#1501;%20&#1489;&#1502;&#1513;&#1512;&#1491;%20&#1492;&#1488;&#1493;&#1510;&#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חרגות בפועל"/>
      <sheetName val="Sheet1"/>
      <sheetName val="דוח פניות לאוצר"/>
    </sheetNames>
    <sheetDataSet>
      <sheetData sheetId="0">
        <row r="2">
          <cell r="D2">
            <v>7900000</v>
          </cell>
        </row>
        <row r="8">
          <cell r="D8">
            <v>26703517</v>
          </cell>
        </row>
        <row r="10">
          <cell r="D10">
            <v>236226</v>
          </cell>
        </row>
        <row r="11">
          <cell r="D11">
            <v>58500</v>
          </cell>
        </row>
        <row r="17">
          <cell r="D17">
            <v>1500000</v>
          </cell>
        </row>
        <row r="35">
          <cell r="D35">
            <v>200000</v>
          </cell>
        </row>
        <row r="36">
          <cell r="D36">
            <v>88000</v>
          </cell>
        </row>
        <row r="37">
          <cell r="D37">
            <v>127296</v>
          </cell>
        </row>
        <row r="38">
          <cell r="D38">
            <v>122056</v>
          </cell>
        </row>
        <row r="40">
          <cell r="D40">
            <v>7300000</v>
          </cell>
        </row>
        <row r="42">
          <cell r="D42">
            <v>2550000</v>
          </cell>
        </row>
        <row r="43">
          <cell r="D43">
            <v>9360</v>
          </cell>
        </row>
        <row r="44">
          <cell r="D44">
            <v>31262</v>
          </cell>
        </row>
        <row r="46">
          <cell r="D46">
            <v>99876</v>
          </cell>
        </row>
        <row r="47">
          <cell r="D47">
            <v>82227.599999999991</v>
          </cell>
        </row>
        <row r="48">
          <cell r="D48">
            <v>42400.799999999996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le133232" displayName="Table133232" ref="A7:D20" totalsRowShown="0" headerRowDxfId="24">
  <autoFilter ref="A7:D20" xr:uid="{00000000-0009-0000-0100-000001000000}"/>
  <sortState xmlns:xlrd2="http://schemas.microsoft.com/office/spreadsheetml/2017/richdata2" ref="A8:D20">
    <sortCondition ref="D7:D20"/>
  </sortState>
  <tableColumns count="4">
    <tableColumn id="1" xr3:uid="{00000000-0010-0000-0200-000001000000}" name="מס" dataDxfId="23" totalsRowDxfId="22"/>
    <tableColumn id="2" xr3:uid="{00000000-0010-0000-0200-000002000000}" name="ספק" dataDxfId="21" totalsRowDxfId="20"/>
    <tableColumn id="3" xr3:uid="{00000000-0010-0000-0200-000003000000}" name="נושא ההתקשרות" dataDxfId="19" totalsRowDxfId="18"/>
    <tableColumn id="4" xr3:uid="{00000000-0010-0000-0200-000004000000}" name="סכום ההתקשרות (סכום ההתקשרות ולא סכום המזומן)" dataDxfId="17" totalsRowDxfId="16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2" displayName="Table2" ref="A1:F36" totalsRowShown="0" headerRowDxfId="15">
  <autoFilter ref="A1:F36" xr:uid="{00000000-0009-0000-0100-000003000000}"/>
  <tableColumns count="6">
    <tableColumn id="1" xr3:uid="{00000000-0010-0000-0000-000001000000}" name="מספר" dataDxfId="14"/>
    <tableColumn id="2" xr3:uid="{00000000-0010-0000-0000-000002000000}" name="תאריך פנייה" dataDxfId="13"/>
    <tableColumn id="3" xr3:uid="{00000000-0010-0000-0000-000003000000}" name="נושא" dataDxfId="12"/>
    <tableColumn id="4" xr3:uid="{00000000-0010-0000-0000-000004000000}" name="סכום מבוקש" dataDxfId="11" dataCellStyle="Comma"/>
    <tableColumn id="5" xr3:uid="{00000000-0010-0000-0000-000005000000}" name="סטטוס" dataDxfId="10"/>
    <tableColumn id="6" xr3:uid="{00000000-0010-0000-0000-000006000000}" name="סכום מאושר" dataDxfId="9" dataCellStyle="Comma">
      <calculatedColumnFormula>'[1]החרגות בפועל'!D2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11BA8FB-C0A3-4631-BED5-359F053CF11C}" name="Table1332323" displayName="Table1332323" ref="A7:D19" totalsRowShown="0" headerRowDxfId="8">
  <autoFilter ref="A7:D19" xr:uid="{00000000-0009-0000-0100-000001000000}"/>
  <sortState xmlns:xlrd2="http://schemas.microsoft.com/office/spreadsheetml/2017/richdata2" ref="A8:D19">
    <sortCondition ref="D7:D19"/>
  </sortState>
  <tableColumns count="4">
    <tableColumn id="1" xr3:uid="{6DDB9E8C-1F0C-4E97-8E70-EEA726668D44}" name="מס" dataDxfId="7" totalsRowDxfId="6"/>
    <tableColumn id="2" xr3:uid="{DB8D8F02-EFC8-4B8B-ACF1-083856039B03}" name="ספק" dataDxfId="5" totalsRowDxfId="4"/>
    <tableColumn id="3" xr3:uid="{AD327B4A-781F-4C55-87CA-CC8446FB59A6}" name="נושא ההתקשרות" dataDxfId="3" totalsRowDxfId="2"/>
    <tableColumn id="4" xr3:uid="{DDAF1001-BA44-4312-9CC9-40E04F69C294}" name="סכום ההתקשרות (סכום ההתקשרות ולא סכום המזומן)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rightToLeft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19" sqref="C19"/>
    </sheetView>
  </sheetViews>
  <sheetFormatPr defaultRowHeight="14.25"/>
  <cols>
    <col min="2" max="2" width="35.75" hidden="1" customWidth="1"/>
    <col min="3" max="3" width="42.125" customWidth="1"/>
    <col min="4" max="4" width="27" customWidth="1"/>
  </cols>
  <sheetData>
    <row r="1" spans="1:6" ht="15.75" thickBot="1">
      <c r="A1" s="1"/>
      <c r="C1" s="2"/>
      <c r="D1" s="2"/>
    </row>
    <row r="2" spans="1:6" s="3" customFormat="1" ht="31.5">
      <c r="C2" s="4" t="s">
        <v>7</v>
      </c>
      <c r="D2" s="25" t="s">
        <v>234</v>
      </c>
      <c r="F2"/>
    </row>
    <row r="3" spans="1:6" s="3" customFormat="1" ht="15.75">
      <c r="C3" s="27" t="s">
        <v>8</v>
      </c>
      <c r="D3" s="5"/>
      <c r="F3"/>
    </row>
    <row r="4" spans="1:6" s="3" customFormat="1" ht="15.75">
      <c r="C4" s="6" t="s">
        <v>9</v>
      </c>
      <c r="D4" s="7"/>
      <c r="F4"/>
    </row>
    <row r="5" spans="1:6" s="3" customFormat="1" ht="15">
      <c r="C5" s="8"/>
      <c r="D5" s="9"/>
      <c r="F5"/>
    </row>
    <row r="6" spans="1:6" s="3" customFormat="1" ht="15.75" thickBot="1">
      <c r="C6" s="10" t="s">
        <v>235</v>
      </c>
      <c r="D6" s="11"/>
      <c r="F6"/>
    </row>
    <row r="7" spans="1:6" ht="28.5">
      <c r="A7" s="12" t="s">
        <v>10</v>
      </c>
      <c r="B7" s="12" t="s">
        <v>11</v>
      </c>
      <c r="C7" s="12" t="s">
        <v>12</v>
      </c>
      <c r="D7" s="13" t="s">
        <v>13</v>
      </c>
    </row>
    <row r="8" spans="1:6" s="17" customFormat="1" ht="15">
      <c r="A8" s="14">
        <v>1</v>
      </c>
      <c r="B8" s="15"/>
      <c r="C8" s="15" t="s">
        <v>231</v>
      </c>
      <c r="D8" s="16">
        <v>531</v>
      </c>
    </row>
    <row r="9" spans="1:6" s="17" customFormat="1" ht="15">
      <c r="A9" s="14">
        <v>2</v>
      </c>
      <c r="B9" s="15"/>
      <c r="C9" s="15" t="s">
        <v>229</v>
      </c>
      <c r="D9" s="16">
        <v>7722</v>
      </c>
    </row>
    <row r="10" spans="1:6" s="17" customFormat="1" ht="15">
      <c r="A10" s="14">
        <v>3</v>
      </c>
      <c r="B10" s="15"/>
      <c r="C10" s="24" t="s">
        <v>203</v>
      </c>
      <c r="D10" s="16">
        <v>10000</v>
      </c>
    </row>
    <row r="11" spans="1:6" s="17" customFormat="1" ht="15">
      <c r="A11" s="14">
        <v>4</v>
      </c>
      <c r="B11" s="15"/>
      <c r="C11" s="15" t="s">
        <v>236</v>
      </c>
      <c r="D11" s="16">
        <v>31262</v>
      </c>
    </row>
    <row r="12" spans="1:6" s="17" customFormat="1" ht="15">
      <c r="A12" s="14">
        <v>5</v>
      </c>
      <c r="B12" s="15"/>
      <c r="C12" s="26" t="s">
        <v>237</v>
      </c>
      <c r="D12" s="16">
        <f>32760</f>
        <v>32760</v>
      </c>
    </row>
    <row r="13" spans="1:6" s="17" customFormat="1" ht="15">
      <c r="A13" s="14">
        <v>6</v>
      </c>
      <c r="B13" s="15"/>
      <c r="C13" s="15" t="s">
        <v>230</v>
      </c>
      <c r="D13" s="16">
        <v>40000</v>
      </c>
    </row>
    <row r="14" spans="1:6" s="17" customFormat="1" ht="15">
      <c r="A14" s="14">
        <v>7</v>
      </c>
      <c r="B14" s="15"/>
      <c r="C14" s="15" t="s">
        <v>238</v>
      </c>
      <c r="D14" s="16">
        <v>68368</v>
      </c>
    </row>
    <row r="15" spans="1:6" s="17" customFormat="1" ht="15">
      <c r="A15" s="14">
        <v>8</v>
      </c>
      <c r="B15" s="15"/>
      <c r="C15" s="15" t="s">
        <v>228</v>
      </c>
      <c r="D15" s="16">
        <v>500000</v>
      </c>
    </row>
    <row r="16" spans="1:6" ht="30">
      <c r="A16" s="14">
        <v>9</v>
      </c>
      <c r="B16" s="15"/>
      <c r="C16" s="15" t="s">
        <v>227</v>
      </c>
      <c r="D16" s="16">
        <v>1100000</v>
      </c>
    </row>
    <row r="17" spans="1:4" ht="30">
      <c r="A17" s="14">
        <v>10</v>
      </c>
      <c r="B17" s="15"/>
      <c r="C17" s="15" t="s">
        <v>226</v>
      </c>
      <c r="D17" s="16">
        <v>10000000</v>
      </c>
    </row>
    <row r="18" spans="1:4" ht="15">
      <c r="A18" s="14">
        <v>11</v>
      </c>
      <c r="B18" s="15"/>
      <c r="C18" s="15" t="s">
        <v>232</v>
      </c>
      <c r="D18" s="16">
        <v>12100000</v>
      </c>
    </row>
    <row r="19" spans="1:4" ht="30">
      <c r="A19" s="14">
        <v>12</v>
      </c>
      <c r="B19" s="32"/>
      <c r="C19" s="32" t="s">
        <v>233</v>
      </c>
      <c r="D19" s="33">
        <v>576438050</v>
      </c>
    </row>
    <row r="20" spans="1:4" ht="15">
      <c r="A20" s="14"/>
      <c r="B20" s="32"/>
      <c r="C20" s="32"/>
      <c r="D20" s="33">
        <f>SUBTOTAL(109,D8:D19)</f>
        <v>600328693</v>
      </c>
    </row>
    <row r="21" spans="1:4" ht="15">
      <c r="A21" s="18"/>
      <c r="B21" s="15"/>
      <c r="C21" s="15"/>
      <c r="D21" s="16"/>
    </row>
    <row r="22" spans="1:4" ht="15">
      <c r="A22" s="18"/>
      <c r="B22" s="15"/>
      <c r="C22" s="15"/>
      <c r="D22" s="16"/>
    </row>
    <row r="23" spans="1:4" ht="15">
      <c r="A23" s="18"/>
      <c r="B23" s="15"/>
      <c r="C23" s="15"/>
      <c r="D23" s="16"/>
    </row>
    <row r="24" spans="1:4" ht="15">
      <c r="A24" s="18"/>
      <c r="B24" s="15"/>
      <c r="C24" s="15"/>
      <c r="D24" s="16"/>
    </row>
    <row r="25" spans="1:4" ht="15">
      <c r="A25" s="18"/>
      <c r="B25" s="15"/>
      <c r="C25" s="15"/>
      <c r="D25" s="16"/>
    </row>
  </sheetData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451F4-C13B-4758-B66E-C2C7D4FF69D6}">
  <dimension ref="A1:K316"/>
  <sheetViews>
    <sheetView rightToLeft="1" workbookViewId="0">
      <pane ySplit="1" topLeftCell="A2" activePane="bottomLeft" state="frozen"/>
      <selection pane="bottomLeft" activeCell="F308" sqref="F308:F311"/>
    </sheetView>
  </sheetViews>
  <sheetFormatPr defaultRowHeight="14.25"/>
  <cols>
    <col min="5" max="5" width="34.5" bestFit="1" customWidth="1"/>
    <col min="6" max="6" width="12.75" bestFit="1" customWidth="1"/>
    <col min="8" max="8" width="10.25" customWidth="1"/>
    <col min="11" max="11" width="23.25" customWidth="1"/>
  </cols>
  <sheetData>
    <row r="1" spans="1:11" s="34" customFormat="1" ht="47.2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19</v>
      </c>
      <c r="I1" s="20" t="s">
        <v>20</v>
      </c>
      <c r="J1" s="20" t="s">
        <v>21</v>
      </c>
      <c r="K1" s="20" t="s">
        <v>22</v>
      </c>
    </row>
    <row r="2" spans="1:11">
      <c r="A2" s="58" t="s">
        <v>188</v>
      </c>
      <c r="B2" s="58" t="s">
        <v>96</v>
      </c>
      <c r="C2" s="58" t="s">
        <v>96</v>
      </c>
      <c r="D2" s="58" t="s">
        <v>97</v>
      </c>
      <c r="E2" s="58" t="s">
        <v>96</v>
      </c>
      <c r="F2" s="59">
        <v>-3597457.3</v>
      </c>
      <c r="G2" s="58" t="s">
        <v>96</v>
      </c>
      <c r="H2" s="29">
        <v>38300105</v>
      </c>
      <c r="I2" s="29" t="s">
        <v>271</v>
      </c>
      <c r="J2" s="29">
        <v>3690102</v>
      </c>
      <c r="K2" s="29" t="s">
        <v>272</v>
      </c>
    </row>
    <row r="3" spans="1:11">
      <c r="A3" s="58" t="s">
        <v>294</v>
      </c>
      <c r="B3" s="58" t="s">
        <v>98</v>
      </c>
      <c r="C3" s="58" t="s">
        <v>295</v>
      </c>
      <c r="D3" s="58" t="s">
        <v>212</v>
      </c>
      <c r="E3" s="58" t="s">
        <v>296</v>
      </c>
      <c r="F3" s="60">
        <v>-30000</v>
      </c>
      <c r="G3" s="58" t="s">
        <v>102</v>
      </c>
      <c r="H3" s="29">
        <v>38300105</v>
      </c>
      <c r="I3" s="29" t="s">
        <v>271</v>
      </c>
      <c r="J3" s="29">
        <v>3690102</v>
      </c>
      <c r="K3" s="29" t="s">
        <v>272</v>
      </c>
    </row>
    <row r="4" spans="1:11">
      <c r="A4" s="58" t="s">
        <v>297</v>
      </c>
      <c r="B4" s="58" t="s">
        <v>96</v>
      </c>
      <c r="C4" s="58" t="s">
        <v>96</v>
      </c>
      <c r="D4" s="58" t="s">
        <v>97</v>
      </c>
      <c r="E4" s="58" t="s">
        <v>96</v>
      </c>
      <c r="F4" s="60">
        <v>-30000</v>
      </c>
      <c r="G4" s="58" t="s">
        <v>96</v>
      </c>
      <c r="H4" s="29">
        <v>38300105</v>
      </c>
      <c r="I4" s="29" t="s">
        <v>271</v>
      </c>
      <c r="J4" s="29">
        <v>3690102</v>
      </c>
      <c r="K4" s="29" t="s">
        <v>272</v>
      </c>
    </row>
    <row r="5" spans="1:11">
      <c r="A5" s="58" t="s">
        <v>298</v>
      </c>
      <c r="B5" s="58" t="s">
        <v>96</v>
      </c>
      <c r="C5" s="58" t="s">
        <v>96</v>
      </c>
      <c r="D5" s="58" t="s">
        <v>97</v>
      </c>
      <c r="E5" s="58" t="s">
        <v>96</v>
      </c>
      <c r="F5" s="59">
        <v>-3627457.3</v>
      </c>
      <c r="G5" s="58" t="s">
        <v>96</v>
      </c>
      <c r="H5" s="29">
        <v>38300105</v>
      </c>
      <c r="I5" s="29" t="s">
        <v>271</v>
      </c>
      <c r="J5" s="29">
        <v>3690102</v>
      </c>
      <c r="K5" s="29" t="s">
        <v>272</v>
      </c>
    </row>
    <row r="6" spans="1:11">
      <c r="A6" s="54" t="s">
        <v>94</v>
      </c>
      <c r="B6" s="54" t="s">
        <v>98</v>
      </c>
      <c r="C6" s="54" t="s">
        <v>189</v>
      </c>
      <c r="D6" s="54" t="s">
        <v>116</v>
      </c>
      <c r="E6" s="54" t="s">
        <v>190</v>
      </c>
      <c r="F6" s="57">
        <v>-88192.960000000006</v>
      </c>
      <c r="G6" s="54" t="s">
        <v>102</v>
      </c>
      <c r="H6" s="41">
        <v>38300121</v>
      </c>
      <c r="I6" s="41" t="s">
        <v>34</v>
      </c>
      <c r="J6" s="41">
        <v>3690103</v>
      </c>
      <c r="K6" s="41" t="s">
        <v>27</v>
      </c>
    </row>
    <row r="7" spans="1:11">
      <c r="A7" s="54" t="s">
        <v>94</v>
      </c>
      <c r="B7" s="54" t="s">
        <v>98</v>
      </c>
      <c r="C7" s="54" t="s">
        <v>191</v>
      </c>
      <c r="D7" s="54" t="s">
        <v>103</v>
      </c>
      <c r="E7" s="54" t="s">
        <v>192</v>
      </c>
      <c r="F7" s="57">
        <v>-112839.48</v>
      </c>
      <c r="G7" s="54" t="s">
        <v>102</v>
      </c>
      <c r="H7" s="41">
        <v>38300121</v>
      </c>
      <c r="I7" s="41" t="s">
        <v>34</v>
      </c>
      <c r="J7" s="41">
        <v>3690103</v>
      </c>
      <c r="K7" s="41" t="s">
        <v>27</v>
      </c>
    </row>
    <row r="8" spans="1:11">
      <c r="A8" s="54" t="s">
        <v>94</v>
      </c>
      <c r="B8" s="54" t="s">
        <v>98</v>
      </c>
      <c r="C8" s="54" t="s">
        <v>191</v>
      </c>
      <c r="D8" s="54" t="s">
        <v>106</v>
      </c>
      <c r="E8" s="54" t="s">
        <v>107</v>
      </c>
      <c r="F8" s="57">
        <v>11466</v>
      </c>
      <c r="G8" s="54" t="s">
        <v>102</v>
      </c>
      <c r="H8" s="41">
        <v>38300121</v>
      </c>
      <c r="I8" s="41" t="s">
        <v>34</v>
      </c>
      <c r="J8" s="41">
        <v>3690103</v>
      </c>
      <c r="K8" s="41" t="s">
        <v>27</v>
      </c>
    </row>
    <row r="9" spans="1:11">
      <c r="A9" s="54" t="s">
        <v>94</v>
      </c>
      <c r="B9" s="54" t="s">
        <v>98</v>
      </c>
      <c r="C9" s="54" t="s">
        <v>112</v>
      </c>
      <c r="D9" s="54" t="s">
        <v>103</v>
      </c>
      <c r="E9" s="54" t="s">
        <v>113</v>
      </c>
      <c r="F9" s="57">
        <v>-106900.56</v>
      </c>
      <c r="G9" s="54" t="s">
        <v>102</v>
      </c>
      <c r="H9" s="41">
        <v>38300121</v>
      </c>
      <c r="I9" s="41" t="s">
        <v>34</v>
      </c>
      <c r="J9" s="41">
        <v>3690103</v>
      </c>
      <c r="K9" s="41" t="s">
        <v>27</v>
      </c>
    </row>
    <row r="10" spans="1:11">
      <c r="A10" s="54" t="s">
        <v>94</v>
      </c>
      <c r="B10" s="54" t="s">
        <v>98</v>
      </c>
      <c r="C10" s="54" t="s">
        <v>156</v>
      </c>
      <c r="D10" s="54" t="s">
        <v>103</v>
      </c>
      <c r="E10" s="54" t="s">
        <v>157</v>
      </c>
      <c r="F10" s="55">
        <v>-89083.8</v>
      </c>
      <c r="G10" s="54" t="s">
        <v>102</v>
      </c>
      <c r="H10" s="41">
        <v>38300121</v>
      </c>
      <c r="I10" s="41" t="s">
        <v>34</v>
      </c>
      <c r="J10" s="41">
        <v>3690103</v>
      </c>
      <c r="K10" s="41" t="s">
        <v>27</v>
      </c>
    </row>
    <row r="11" spans="1:11">
      <c r="A11" s="54" t="s">
        <v>94</v>
      </c>
      <c r="B11" s="54" t="s">
        <v>98</v>
      </c>
      <c r="C11" s="54" t="s">
        <v>193</v>
      </c>
      <c r="D11" s="54" t="s">
        <v>103</v>
      </c>
      <c r="E11" s="54" t="s">
        <v>194</v>
      </c>
      <c r="F11" s="57">
        <v>-157945.57999999999</v>
      </c>
      <c r="G11" s="54" t="s">
        <v>102</v>
      </c>
      <c r="H11" s="41">
        <v>38300121</v>
      </c>
      <c r="I11" s="41" t="s">
        <v>34</v>
      </c>
      <c r="J11" s="41">
        <v>3690103</v>
      </c>
      <c r="K11" s="41" t="s">
        <v>27</v>
      </c>
    </row>
    <row r="12" spans="1:11">
      <c r="A12" s="54" t="s">
        <v>94</v>
      </c>
      <c r="B12" s="54" t="s">
        <v>98</v>
      </c>
      <c r="C12" s="54" t="s">
        <v>195</v>
      </c>
      <c r="D12" s="54" t="s">
        <v>103</v>
      </c>
      <c r="E12" s="54" t="s">
        <v>196</v>
      </c>
      <c r="F12" s="57">
        <v>-71267.039999999994</v>
      </c>
      <c r="G12" s="54" t="s">
        <v>102</v>
      </c>
      <c r="H12" s="41">
        <v>38300121</v>
      </c>
      <c r="I12" s="41" t="s">
        <v>34</v>
      </c>
      <c r="J12" s="41">
        <v>3690103</v>
      </c>
      <c r="K12" s="41" t="s">
        <v>27</v>
      </c>
    </row>
    <row r="13" spans="1:11">
      <c r="A13" s="54" t="s">
        <v>94</v>
      </c>
      <c r="B13" s="54" t="s">
        <v>98</v>
      </c>
      <c r="C13" s="54" t="s">
        <v>197</v>
      </c>
      <c r="D13" s="54" t="s">
        <v>103</v>
      </c>
      <c r="E13" s="54" t="s">
        <v>198</v>
      </c>
      <c r="F13" s="57">
        <v>-160350.84</v>
      </c>
      <c r="G13" s="54" t="s">
        <v>102</v>
      </c>
      <c r="H13" s="41">
        <v>38300121</v>
      </c>
      <c r="I13" s="41" t="s">
        <v>34</v>
      </c>
      <c r="J13" s="41">
        <v>3690103</v>
      </c>
      <c r="K13" s="41" t="s">
        <v>27</v>
      </c>
    </row>
    <row r="14" spans="1:11">
      <c r="A14" s="54" t="s">
        <v>94</v>
      </c>
      <c r="B14" s="54" t="s">
        <v>98</v>
      </c>
      <c r="C14" s="54" t="s">
        <v>114</v>
      </c>
      <c r="D14" s="54" t="s">
        <v>103</v>
      </c>
      <c r="E14" s="54" t="s">
        <v>115</v>
      </c>
      <c r="F14" s="57">
        <v>-160350.84</v>
      </c>
      <c r="G14" s="54" t="s">
        <v>102</v>
      </c>
      <c r="H14" s="41">
        <v>38300121</v>
      </c>
      <c r="I14" s="41" t="s">
        <v>34</v>
      </c>
      <c r="J14" s="41">
        <v>3690103</v>
      </c>
      <c r="K14" s="41" t="s">
        <v>27</v>
      </c>
    </row>
    <row r="15" spans="1:11">
      <c r="A15" s="54" t="s">
        <v>94</v>
      </c>
      <c r="B15" s="54" t="s">
        <v>98</v>
      </c>
      <c r="C15" s="54" t="s">
        <v>142</v>
      </c>
      <c r="D15" s="54" t="s">
        <v>103</v>
      </c>
      <c r="E15" s="54" t="s">
        <v>143</v>
      </c>
      <c r="F15" s="57">
        <v>-160350.84</v>
      </c>
      <c r="G15" s="54" t="s">
        <v>102</v>
      </c>
      <c r="H15" s="41">
        <v>38300121</v>
      </c>
      <c r="I15" s="41" t="s">
        <v>34</v>
      </c>
      <c r="J15" s="41">
        <v>3690103</v>
      </c>
      <c r="K15" s="41" t="s">
        <v>27</v>
      </c>
    </row>
    <row r="16" spans="1:11">
      <c r="A16" s="54" t="s">
        <v>94</v>
      </c>
      <c r="B16" s="54" t="s">
        <v>98</v>
      </c>
      <c r="C16" s="54" t="s">
        <v>199</v>
      </c>
      <c r="D16" s="54" t="s">
        <v>103</v>
      </c>
      <c r="E16" s="54" t="s">
        <v>200</v>
      </c>
      <c r="F16" s="57">
        <v>-106793.66</v>
      </c>
      <c r="G16" s="54" t="s">
        <v>102</v>
      </c>
      <c r="H16" s="41">
        <v>38300121</v>
      </c>
      <c r="I16" s="41" t="s">
        <v>34</v>
      </c>
      <c r="J16" s="41">
        <v>3690103</v>
      </c>
      <c r="K16" s="41" t="s">
        <v>27</v>
      </c>
    </row>
    <row r="17" spans="1:11">
      <c r="A17" s="54" t="s">
        <v>94</v>
      </c>
      <c r="B17" s="54" t="s">
        <v>179</v>
      </c>
      <c r="C17" s="54" t="s">
        <v>299</v>
      </c>
      <c r="D17" s="54" t="s">
        <v>180</v>
      </c>
      <c r="E17" s="54" t="s">
        <v>300</v>
      </c>
      <c r="F17" s="57">
        <v>14698.83</v>
      </c>
      <c r="G17" s="54" t="s">
        <v>96</v>
      </c>
      <c r="H17" s="41">
        <v>38300121</v>
      </c>
      <c r="I17" s="41" t="s">
        <v>34</v>
      </c>
      <c r="J17" s="41">
        <v>3690103</v>
      </c>
      <c r="K17" s="41" t="s">
        <v>27</v>
      </c>
    </row>
    <row r="18" spans="1:11">
      <c r="A18" s="54" t="s">
        <v>94</v>
      </c>
      <c r="B18" s="54" t="s">
        <v>182</v>
      </c>
      <c r="C18" s="54" t="s">
        <v>301</v>
      </c>
      <c r="D18" s="54" t="s">
        <v>180</v>
      </c>
      <c r="E18" s="54" t="s">
        <v>300</v>
      </c>
      <c r="F18" s="57">
        <v>-14698.83</v>
      </c>
      <c r="G18" s="54" t="s">
        <v>302</v>
      </c>
      <c r="H18" s="41">
        <v>38300121</v>
      </c>
      <c r="I18" s="41" t="s">
        <v>34</v>
      </c>
      <c r="J18" s="41">
        <v>3690103</v>
      </c>
      <c r="K18" s="41" t="s">
        <v>27</v>
      </c>
    </row>
    <row r="19" spans="1:11">
      <c r="A19" s="54" t="s">
        <v>303</v>
      </c>
      <c r="B19" s="54" t="s">
        <v>98</v>
      </c>
      <c r="C19" s="54" t="s">
        <v>164</v>
      </c>
      <c r="D19" s="54" t="s">
        <v>116</v>
      </c>
      <c r="E19" s="54" t="s">
        <v>165</v>
      </c>
      <c r="F19" s="55">
        <v>-74236.5</v>
      </c>
      <c r="G19" s="54" t="s">
        <v>102</v>
      </c>
      <c r="H19" s="41">
        <v>38300121</v>
      </c>
      <c r="I19" s="41" t="s">
        <v>34</v>
      </c>
      <c r="J19" s="41">
        <v>3690103</v>
      </c>
      <c r="K19" s="41" t="s">
        <v>27</v>
      </c>
    </row>
    <row r="20" spans="1:11">
      <c r="A20" s="54" t="s">
        <v>303</v>
      </c>
      <c r="B20" s="54" t="s">
        <v>98</v>
      </c>
      <c r="C20" s="54" t="s">
        <v>130</v>
      </c>
      <c r="D20" s="54" t="s">
        <v>103</v>
      </c>
      <c r="E20" s="54" t="s">
        <v>131</v>
      </c>
      <c r="F20" s="57">
        <v>-87302.12</v>
      </c>
      <c r="G20" s="54" t="s">
        <v>102</v>
      </c>
      <c r="H20" s="41">
        <v>38300121</v>
      </c>
      <c r="I20" s="41" t="s">
        <v>34</v>
      </c>
      <c r="J20" s="41">
        <v>3690103</v>
      </c>
      <c r="K20" s="41" t="s">
        <v>27</v>
      </c>
    </row>
    <row r="21" spans="1:11">
      <c r="A21" s="54" t="s">
        <v>303</v>
      </c>
      <c r="B21" s="54" t="s">
        <v>98</v>
      </c>
      <c r="C21" s="54" t="s">
        <v>132</v>
      </c>
      <c r="D21" s="54" t="s">
        <v>103</v>
      </c>
      <c r="E21" s="54" t="s">
        <v>133</v>
      </c>
      <c r="F21" s="57">
        <v>-104228.04</v>
      </c>
      <c r="G21" s="54" t="s">
        <v>102</v>
      </c>
      <c r="H21" s="41">
        <v>38300121</v>
      </c>
      <c r="I21" s="41" t="s">
        <v>34</v>
      </c>
      <c r="J21" s="41">
        <v>3690103</v>
      </c>
      <c r="K21" s="41" t="s">
        <v>27</v>
      </c>
    </row>
    <row r="22" spans="1:11">
      <c r="A22" s="54" t="s">
        <v>303</v>
      </c>
      <c r="B22" s="54" t="s">
        <v>98</v>
      </c>
      <c r="C22" s="54" t="s">
        <v>134</v>
      </c>
      <c r="D22" s="54" t="s">
        <v>103</v>
      </c>
      <c r="E22" s="54" t="s">
        <v>135</v>
      </c>
      <c r="F22" s="57">
        <v>-53450.28</v>
      </c>
      <c r="G22" s="54" t="s">
        <v>102</v>
      </c>
      <c r="H22" s="41">
        <v>38300121</v>
      </c>
      <c r="I22" s="41" t="s">
        <v>34</v>
      </c>
      <c r="J22" s="41">
        <v>3690103</v>
      </c>
      <c r="K22" s="41" t="s">
        <v>27</v>
      </c>
    </row>
    <row r="23" spans="1:11">
      <c r="A23" s="54" t="s">
        <v>303</v>
      </c>
      <c r="B23" s="54" t="s">
        <v>98</v>
      </c>
      <c r="C23" s="54" t="s">
        <v>136</v>
      </c>
      <c r="D23" s="54" t="s">
        <v>103</v>
      </c>
      <c r="E23" s="54" t="s">
        <v>137</v>
      </c>
      <c r="F23" s="57">
        <v>-57607.519999999997</v>
      </c>
      <c r="G23" s="54" t="s">
        <v>102</v>
      </c>
      <c r="H23" s="41">
        <v>38300121</v>
      </c>
      <c r="I23" s="41" t="s">
        <v>34</v>
      </c>
      <c r="J23" s="41">
        <v>3690103</v>
      </c>
      <c r="K23" s="41" t="s">
        <v>27</v>
      </c>
    </row>
    <row r="24" spans="1:11">
      <c r="A24" s="54" t="s">
        <v>303</v>
      </c>
      <c r="B24" s="54" t="s">
        <v>98</v>
      </c>
      <c r="C24" s="54" t="s">
        <v>304</v>
      </c>
      <c r="D24" s="54" t="s">
        <v>103</v>
      </c>
      <c r="E24" s="54" t="s">
        <v>305</v>
      </c>
      <c r="F24" s="57">
        <v>-80175.42</v>
      </c>
      <c r="G24" s="54" t="s">
        <v>102</v>
      </c>
      <c r="H24" s="41">
        <v>38300121</v>
      </c>
      <c r="I24" s="41" t="s">
        <v>34</v>
      </c>
      <c r="J24" s="41">
        <v>3690103</v>
      </c>
      <c r="K24" s="41" t="s">
        <v>27</v>
      </c>
    </row>
    <row r="25" spans="1:11">
      <c r="A25" s="54" t="s">
        <v>303</v>
      </c>
      <c r="B25" s="54" t="s">
        <v>98</v>
      </c>
      <c r="C25" s="54" t="s">
        <v>304</v>
      </c>
      <c r="D25" s="54" t="s">
        <v>106</v>
      </c>
      <c r="E25" s="54" t="s">
        <v>107</v>
      </c>
      <c r="F25" s="57">
        <v>6552</v>
      </c>
      <c r="G25" s="54" t="s">
        <v>102</v>
      </c>
      <c r="H25" s="41">
        <v>38300121</v>
      </c>
      <c r="I25" s="41" t="s">
        <v>34</v>
      </c>
      <c r="J25" s="41">
        <v>3690103</v>
      </c>
      <c r="K25" s="41" t="s">
        <v>27</v>
      </c>
    </row>
    <row r="26" spans="1:11">
      <c r="A26" s="54" t="s">
        <v>303</v>
      </c>
      <c r="B26" s="54" t="s">
        <v>98</v>
      </c>
      <c r="C26" s="54" t="s">
        <v>110</v>
      </c>
      <c r="D26" s="54" t="s">
        <v>103</v>
      </c>
      <c r="E26" s="54" t="s">
        <v>111</v>
      </c>
      <c r="F26" s="57">
        <v>-69782.31</v>
      </c>
      <c r="G26" s="54" t="s">
        <v>102</v>
      </c>
      <c r="H26" s="41">
        <v>38300121</v>
      </c>
      <c r="I26" s="41" t="s">
        <v>34</v>
      </c>
      <c r="J26" s="41">
        <v>3690103</v>
      </c>
      <c r="K26" s="41" t="s">
        <v>27</v>
      </c>
    </row>
    <row r="27" spans="1:11">
      <c r="A27" s="54" t="s">
        <v>303</v>
      </c>
      <c r="B27" s="54" t="s">
        <v>98</v>
      </c>
      <c r="C27" s="54" t="s">
        <v>306</v>
      </c>
      <c r="D27" s="54" t="s">
        <v>103</v>
      </c>
      <c r="E27" s="54" t="s">
        <v>307</v>
      </c>
      <c r="F27" s="57">
        <v>-106900.56</v>
      </c>
      <c r="G27" s="54" t="s">
        <v>102</v>
      </c>
      <c r="H27" s="41">
        <v>38300121</v>
      </c>
      <c r="I27" s="41" t="s">
        <v>34</v>
      </c>
      <c r="J27" s="41">
        <v>3690103</v>
      </c>
      <c r="K27" s="41" t="s">
        <v>27</v>
      </c>
    </row>
    <row r="28" spans="1:11">
      <c r="A28" s="54" t="s">
        <v>303</v>
      </c>
      <c r="B28" s="54" t="s">
        <v>98</v>
      </c>
      <c r="C28" s="54" t="s">
        <v>140</v>
      </c>
      <c r="D28" s="54" t="s">
        <v>103</v>
      </c>
      <c r="E28" s="54" t="s">
        <v>141</v>
      </c>
      <c r="F28" s="57">
        <v>-106900.56</v>
      </c>
      <c r="G28" s="54" t="s">
        <v>102</v>
      </c>
      <c r="H28" s="41">
        <v>38300121</v>
      </c>
      <c r="I28" s="41" t="s">
        <v>34</v>
      </c>
      <c r="J28" s="41">
        <v>3690103</v>
      </c>
      <c r="K28" s="41" t="s">
        <v>27</v>
      </c>
    </row>
    <row r="29" spans="1:11">
      <c r="A29" s="54" t="s">
        <v>303</v>
      </c>
      <c r="B29" s="54" t="s">
        <v>98</v>
      </c>
      <c r="C29" s="54" t="s">
        <v>308</v>
      </c>
      <c r="D29" s="54" t="s">
        <v>103</v>
      </c>
      <c r="E29" s="54" t="s">
        <v>309</v>
      </c>
      <c r="F29" s="57">
        <v>-106900.56</v>
      </c>
      <c r="G29" s="54" t="s">
        <v>102</v>
      </c>
      <c r="H29" s="41">
        <v>38300121</v>
      </c>
      <c r="I29" s="41" t="s">
        <v>34</v>
      </c>
      <c r="J29" s="41">
        <v>3690103</v>
      </c>
      <c r="K29" s="41" t="s">
        <v>27</v>
      </c>
    </row>
    <row r="30" spans="1:11">
      <c r="A30" s="54" t="s">
        <v>303</v>
      </c>
      <c r="B30" s="54" t="s">
        <v>98</v>
      </c>
      <c r="C30" s="54" t="s">
        <v>310</v>
      </c>
      <c r="D30" s="54" t="s">
        <v>103</v>
      </c>
      <c r="E30" s="54" t="s">
        <v>170</v>
      </c>
      <c r="F30" s="55">
        <v>-118778.4</v>
      </c>
      <c r="G30" s="54" t="s">
        <v>102</v>
      </c>
      <c r="H30" s="41">
        <v>38300121</v>
      </c>
      <c r="I30" s="41" t="s">
        <v>34</v>
      </c>
      <c r="J30" s="41">
        <v>3690103</v>
      </c>
      <c r="K30" s="41" t="s">
        <v>27</v>
      </c>
    </row>
    <row r="31" spans="1:11">
      <c r="A31" s="54" t="s">
        <v>313</v>
      </c>
      <c r="B31" s="54" t="s">
        <v>98</v>
      </c>
      <c r="C31" s="54" t="s">
        <v>148</v>
      </c>
      <c r="D31" s="54" t="s">
        <v>116</v>
      </c>
      <c r="E31" s="54" t="s">
        <v>149</v>
      </c>
      <c r="F31" s="57">
        <v>-56419.74</v>
      </c>
      <c r="G31" s="54" t="s">
        <v>102</v>
      </c>
      <c r="H31" s="41">
        <v>38300121</v>
      </c>
      <c r="I31" s="41" t="s">
        <v>34</v>
      </c>
      <c r="J31" s="41">
        <v>3690103</v>
      </c>
      <c r="K31" s="41" t="s">
        <v>27</v>
      </c>
    </row>
    <row r="32" spans="1:11">
      <c r="A32" s="54" t="s">
        <v>313</v>
      </c>
      <c r="B32" s="54" t="s">
        <v>98</v>
      </c>
      <c r="C32" s="54" t="s">
        <v>124</v>
      </c>
      <c r="D32" s="54" t="s">
        <v>212</v>
      </c>
      <c r="E32" s="54" t="s">
        <v>125</v>
      </c>
      <c r="F32" s="57">
        <v>-53450.28</v>
      </c>
      <c r="G32" s="54" t="s">
        <v>102</v>
      </c>
      <c r="H32" s="41">
        <v>38300121</v>
      </c>
      <c r="I32" s="41" t="s">
        <v>34</v>
      </c>
      <c r="J32" s="41">
        <v>3690103</v>
      </c>
      <c r="K32" s="41" t="s">
        <v>27</v>
      </c>
    </row>
    <row r="33" spans="1:11">
      <c r="A33" s="54" t="s">
        <v>313</v>
      </c>
      <c r="B33" s="54" t="s">
        <v>98</v>
      </c>
      <c r="C33" s="54" t="s">
        <v>124</v>
      </c>
      <c r="D33" s="54" t="s">
        <v>314</v>
      </c>
      <c r="E33" s="54" t="s">
        <v>107</v>
      </c>
      <c r="F33" s="57">
        <v>11466</v>
      </c>
      <c r="G33" s="54" t="s">
        <v>102</v>
      </c>
      <c r="H33" s="41">
        <v>38300121</v>
      </c>
      <c r="I33" s="41" t="s">
        <v>34</v>
      </c>
      <c r="J33" s="41">
        <v>3690103</v>
      </c>
      <c r="K33" s="41" t="s">
        <v>27</v>
      </c>
    </row>
    <row r="34" spans="1:11">
      <c r="A34" s="54" t="s">
        <v>313</v>
      </c>
      <c r="B34" s="54" t="s">
        <v>98</v>
      </c>
      <c r="C34" s="54" t="s">
        <v>128</v>
      </c>
      <c r="D34" s="54" t="s">
        <v>103</v>
      </c>
      <c r="E34" s="54" t="s">
        <v>129</v>
      </c>
      <c r="F34" s="57">
        <v>-87302.13</v>
      </c>
      <c r="G34" s="54" t="s">
        <v>102</v>
      </c>
      <c r="H34" s="41">
        <v>38300121</v>
      </c>
      <c r="I34" s="41" t="s">
        <v>34</v>
      </c>
      <c r="J34" s="41">
        <v>3690103</v>
      </c>
      <c r="K34" s="41" t="s">
        <v>27</v>
      </c>
    </row>
    <row r="35" spans="1:11">
      <c r="A35" s="54" t="s">
        <v>313</v>
      </c>
      <c r="B35" s="54" t="s">
        <v>98</v>
      </c>
      <c r="C35" s="54" t="s">
        <v>315</v>
      </c>
      <c r="D35" s="54" t="s">
        <v>103</v>
      </c>
      <c r="E35" s="54" t="s">
        <v>316</v>
      </c>
      <c r="F35" s="57">
        <v>-103693.54</v>
      </c>
      <c r="G35" s="54" t="s">
        <v>102</v>
      </c>
      <c r="H35" s="41">
        <v>38300121</v>
      </c>
      <c r="I35" s="41" t="s">
        <v>34</v>
      </c>
      <c r="J35" s="41">
        <v>3690103</v>
      </c>
      <c r="K35" s="41" t="s">
        <v>27</v>
      </c>
    </row>
    <row r="36" spans="1:11">
      <c r="A36" s="54" t="s">
        <v>313</v>
      </c>
      <c r="B36" s="54" t="s">
        <v>98</v>
      </c>
      <c r="C36" s="54" t="s">
        <v>317</v>
      </c>
      <c r="D36" s="54" t="s">
        <v>103</v>
      </c>
      <c r="E36" s="54" t="s">
        <v>318</v>
      </c>
      <c r="F36" s="57">
        <v>-56419.74</v>
      </c>
      <c r="G36" s="54" t="s">
        <v>102</v>
      </c>
      <c r="H36" s="41">
        <v>38300121</v>
      </c>
      <c r="I36" s="41" t="s">
        <v>34</v>
      </c>
      <c r="J36" s="41">
        <v>3690103</v>
      </c>
      <c r="K36" s="41" t="s">
        <v>27</v>
      </c>
    </row>
    <row r="37" spans="1:11">
      <c r="A37" s="54" t="s">
        <v>313</v>
      </c>
      <c r="B37" s="54" t="s">
        <v>98</v>
      </c>
      <c r="C37" s="54" t="s">
        <v>319</v>
      </c>
      <c r="D37" s="54" t="s">
        <v>103</v>
      </c>
      <c r="E37" s="54" t="s">
        <v>320</v>
      </c>
      <c r="F37" s="55">
        <v>-118778.4</v>
      </c>
      <c r="G37" s="54" t="s">
        <v>102</v>
      </c>
      <c r="H37" s="41">
        <v>38300121</v>
      </c>
      <c r="I37" s="41" t="s">
        <v>34</v>
      </c>
      <c r="J37" s="41">
        <v>3690103</v>
      </c>
      <c r="K37" s="41" t="s">
        <v>27</v>
      </c>
    </row>
    <row r="38" spans="1:11">
      <c r="A38" s="54" t="s">
        <v>313</v>
      </c>
      <c r="B38" s="54" t="s">
        <v>98</v>
      </c>
      <c r="C38" s="54" t="s">
        <v>321</v>
      </c>
      <c r="D38" s="54" t="s">
        <v>103</v>
      </c>
      <c r="E38" s="54" t="s">
        <v>322</v>
      </c>
      <c r="F38" s="57">
        <v>-70524.679999999993</v>
      </c>
      <c r="G38" s="54" t="s">
        <v>102</v>
      </c>
      <c r="H38" s="41">
        <v>38300121</v>
      </c>
      <c r="I38" s="41" t="s">
        <v>34</v>
      </c>
      <c r="J38" s="41">
        <v>3690103</v>
      </c>
      <c r="K38" s="41" t="s">
        <v>27</v>
      </c>
    </row>
    <row r="39" spans="1:11">
      <c r="A39" s="54" t="s">
        <v>313</v>
      </c>
      <c r="B39" s="54" t="s">
        <v>98</v>
      </c>
      <c r="C39" s="54" t="s">
        <v>323</v>
      </c>
      <c r="D39" s="54" t="s">
        <v>103</v>
      </c>
      <c r="E39" s="54" t="s">
        <v>324</v>
      </c>
      <c r="F39" s="57">
        <v>-84629.61</v>
      </c>
      <c r="G39" s="54" t="s">
        <v>102</v>
      </c>
      <c r="H39" s="41">
        <v>38300121</v>
      </c>
      <c r="I39" s="41" t="s">
        <v>34</v>
      </c>
      <c r="J39" s="41">
        <v>3690103</v>
      </c>
      <c r="K39" s="41" t="s">
        <v>27</v>
      </c>
    </row>
    <row r="40" spans="1:11">
      <c r="A40" s="54" t="s">
        <v>313</v>
      </c>
      <c r="B40" s="54" t="s">
        <v>98</v>
      </c>
      <c r="C40" s="54" t="s">
        <v>152</v>
      </c>
      <c r="D40" s="54" t="s">
        <v>103</v>
      </c>
      <c r="E40" s="54" t="s">
        <v>153</v>
      </c>
      <c r="F40" s="57">
        <v>-106900.56</v>
      </c>
      <c r="G40" s="54" t="s">
        <v>102</v>
      </c>
      <c r="H40" s="41">
        <v>38300121</v>
      </c>
      <c r="I40" s="41" t="s">
        <v>34</v>
      </c>
      <c r="J40" s="41">
        <v>3690103</v>
      </c>
      <c r="K40" s="41" t="s">
        <v>27</v>
      </c>
    </row>
    <row r="41" spans="1:11">
      <c r="A41" s="54" t="s">
        <v>313</v>
      </c>
      <c r="B41" s="54" t="s">
        <v>98</v>
      </c>
      <c r="C41" s="54" t="s">
        <v>154</v>
      </c>
      <c r="D41" s="54" t="s">
        <v>103</v>
      </c>
      <c r="E41" s="54" t="s">
        <v>155</v>
      </c>
      <c r="F41" s="57">
        <v>-72751.77</v>
      </c>
      <c r="G41" s="54" t="s">
        <v>102</v>
      </c>
      <c r="H41" s="41">
        <v>38300121</v>
      </c>
      <c r="I41" s="41" t="s">
        <v>34</v>
      </c>
      <c r="J41" s="41">
        <v>3690103</v>
      </c>
      <c r="K41" s="41" t="s">
        <v>27</v>
      </c>
    </row>
    <row r="42" spans="1:11">
      <c r="A42" s="54" t="s">
        <v>313</v>
      </c>
      <c r="B42" s="54" t="s">
        <v>98</v>
      </c>
      <c r="C42" s="54" t="s">
        <v>325</v>
      </c>
      <c r="D42" s="54" t="s">
        <v>103</v>
      </c>
      <c r="E42" s="54" t="s">
        <v>326</v>
      </c>
      <c r="F42" s="55">
        <v>-96210.5</v>
      </c>
      <c r="G42" s="54" t="s">
        <v>102</v>
      </c>
      <c r="H42" s="41">
        <v>38300121</v>
      </c>
      <c r="I42" s="41" t="s">
        <v>34</v>
      </c>
      <c r="J42" s="41">
        <v>3690103</v>
      </c>
      <c r="K42" s="41" t="s">
        <v>27</v>
      </c>
    </row>
    <row r="43" spans="1:11">
      <c r="A43" s="54" t="s">
        <v>313</v>
      </c>
      <c r="B43" s="54" t="s">
        <v>98</v>
      </c>
      <c r="C43" s="54" t="s">
        <v>146</v>
      </c>
      <c r="D43" s="54" t="s">
        <v>103</v>
      </c>
      <c r="E43" s="54" t="s">
        <v>147</v>
      </c>
      <c r="F43" s="57">
        <v>-106900.56</v>
      </c>
      <c r="G43" s="54" t="s">
        <v>102</v>
      </c>
      <c r="H43" s="41">
        <v>38300121</v>
      </c>
      <c r="I43" s="41" t="s">
        <v>34</v>
      </c>
      <c r="J43" s="41">
        <v>3690103</v>
      </c>
      <c r="K43" s="41" t="s">
        <v>27</v>
      </c>
    </row>
    <row r="44" spans="1:11">
      <c r="A44" s="54" t="s">
        <v>313</v>
      </c>
      <c r="B44" s="54" t="s">
        <v>98</v>
      </c>
      <c r="C44" s="54" t="s">
        <v>144</v>
      </c>
      <c r="D44" s="54" t="s">
        <v>103</v>
      </c>
      <c r="E44" s="54" t="s">
        <v>145</v>
      </c>
      <c r="F44" s="57">
        <v>-88489.91</v>
      </c>
      <c r="G44" s="54" t="s">
        <v>102</v>
      </c>
      <c r="H44" s="41">
        <v>38300121</v>
      </c>
      <c r="I44" s="41" t="s">
        <v>34</v>
      </c>
      <c r="J44" s="41">
        <v>3690103</v>
      </c>
      <c r="K44" s="41" t="s">
        <v>27</v>
      </c>
    </row>
    <row r="45" spans="1:11">
      <c r="A45" s="54" t="s">
        <v>313</v>
      </c>
      <c r="B45" s="54" t="s">
        <v>98</v>
      </c>
      <c r="C45" s="54" t="s">
        <v>327</v>
      </c>
      <c r="D45" s="54" t="s">
        <v>103</v>
      </c>
      <c r="E45" s="54" t="s">
        <v>328</v>
      </c>
      <c r="F45" s="57">
        <v>-56419.74</v>
      </c>
      <c r="G45" s="54" t="s">
        <v>102</v>
      </c>
      <c r="H45" s="41">
        <v>38300121</v>
      </c>
      <c r="I45" s="41" t="s">
        <v>34</v>
      </c>
      <c r="J45" s="41">
        <v>3690103</v>
      </c>
      <c r="K45" s="41" t="s">
        <v>27</v>
      </c>
    </row>
    <row r="46" spans="1:11">
      <c r="A46" s="54" t="s">
        <v>313</v>
      </c>
      <c r="B46" s="54" t="s">
        <v>98</v>
      </c>
      <c r="C46" s="54" t="s">
        <v>327</v>
      </c>
      <c r="D46" s="54" t="s">
        <v>106</v>
      </c>
      <c r="E46" s="54" t="s">
        <v>107</v>
      </c>
      <c r="F46" s="57">
        <v>11466</v>
      </c>
      <c r="G46" s="54" t="s">
        <v>102</v>
      </c>
      <c r="H46" s="41">
        <v>38300121</v>
      </c>
      <c r="I46" s="41" t="s">
        <v>34</v>
      </c>
      <c r="J46" s="41">
        <v>3690103</v>
      </c>
      <c r="K46" s="41" t="s">
        <v>27</v>
      </c>
    </row>
    <row r="47" spans="1:11">
      <c r="A47" s="54" t="s">
        <v>313</v>
      </c>
      <c r="B47" s="54" t="s">
        <v>98</v>
      </c>
      <c r="C47" s="54" t="s">
        <v>162</v>
      </c>
      <c r="D47" s="54" t="s">
        <v>103</v>
      </c>
      <c r="E47" s="54" t="s">
        <v>163</v>
      </c>
      <c r="F47" s="55">
        <v>-118778.4</v>
      </c>
      <c r="G47" s="54" t="s">
        <v>102</v>
      </c>
      <c r="H47" s="41">
        <v>38300121</v>
      </c>
      <c r="I47" s="41" t="s">
        <v>34</v>
      </c>
      <c r="J47" s="41">
        <v>3690103</v>
      </c>
      <c r="K47" s="41" t="s">
        <v>27</v>
      </c>
    </row>
    <row r="48" spans="1:11">
      <c r="A48" s="54" t="s">
        <v>331</v>
      </c>
      <c r="B48" s="54" t="s">
        <v>98</v>
      </c>
      <c r="C48" s="54" t="s">
        <v>166</v>
      </c>
      <c r="D48" s="54" t="s">
        <v>116</v>
      </c>
      <c r="E48" s="54" t="s">
        <v>167</v>
      </c>
      <c r="F48" s="57">
        <v>-84629.61</v>
      </c>
      <c r="G48" s="54" t="s">
        <v>102</v>
      </c>
      <c r="H48" s="41">
        <v>38300121</v>
      </c>
      <c r="I48" s="41" t="s">
        <v>34</v>
      </c>
      <c r="J48" s="41">
        <v>3690103</v>
      </c>
      <c r="K48" s="41" t="s">
        <v>27</v>
      </c>
    </row>
    <row r="49" spans="1:11">
      <c r="A49" s="54" t="s">
        <v>331</v>
      </c>
      <c r="B49" s="54" t="s">
        <v>98</v>
      </c>
      <c r="C49" s="54" t="s">
        <v>126</v>
      </c>
      <c r="D49" s="54" t="s">
        <v>116</v>
      </c>
      <c r="E49" s="54" t="s">
        <v>127</v>
      </c>
      <c r="F49" s="57">
        <v>-40087.71</v>
      </c>
      <c r="G49" s="54" t="s">
        <v>102</v>
      </c>
      <c r="H49" s="41">
        <v>38300121</v>
      </c>
      <c r="I49" s="41" t="s">
        <v>34</v>
      </c>
      <c r="J49" s="41">
        <v>3690103</v>
      </c>
      <c r="K49" s="41" t="s">
        <v>27</v>
      </c>
    </row>
    <row r="50" spans="1:11">
      <c r="A50" s="54" t="s">
        <v>331</v>
      </c>
      <c r="B50" s="54" t="s">
        <v>98</v>
      </c>
      <c r="C50" s="54" t="s">
        <v>332</v>
      </c>
      <c r="D50" s="54" t="s">
        <v>116</v>
      </c>
      <c r="E50" s="54" t="s">
        <v>333</v>
      </c>
      <c r="F50" s="57">
        <v>-101555.53</v>
      </c>
      <c r="G50" s="54" t="s">
        <v>102</v>
      </c>
      <c r="H50" s="41">
        <v>38300121</v>
      </c>
      <c r="I50" s="41" t="s">
        <v>34</v>
      </c>
      <c r="J50" s="41">
        <v>3690103</v>
      </c>
      <c r="K50" s="41" t="s">
        <v>27</v>
      </c>
    </row>
    <row r="51" spans="1:11">
      <c r="A51" s="54" t="s">
        <v>331</v>
      </c>
      <c r="B51" s="54" t="s">
        <v>98</v>
      </c>
      <c r="C51" s="54" t="s">
        <v>99</v>
      </c>
      <c r="D51" s="54" t="s">
        <v>116</v>
      </c>
      <c r="E51" s="54" t="s">
        <v>101</v>
      </c>
      <c r="F51" s="57">
        <v>-104762.55</v>
      </c>
      <c r="G51" s="54" t="s">
        <v>102</v>
      </c>
      <c r="H51" s="41">
        <v>38300121</v>
      </c>
      <c r="I51" s="41" t="s">
        <v>34</v>
      </c>
      <c r="J51" s="41">
        <v>3690103</v>
      </c>
      <c r="K51" s="41" t="s">
        <v>27</v>
      </c>
    </row>
    <row r="52" spans="1:11">
      <c r="A52" s="54" t="s">
        <v>331</v>
      </c>
      <c r="B52" s="54" t="s">
        <v>98</v>
      </c>
      <c r="C52" s="54" t="s">
        <v>99</v>
      </c>
      <c r="D52" s="54" t="s">
        <v>117</v>
      </c>
      <c r="E52" s="54" t="s">
        <v>107</v>
      </c>
      <c r="F52" s="56">
        <v>-4914</v>
      </c>
      <c r="G52" s="54" t="s">
        <v>102</v>
      </c>
      <c r="H52" s="41">
        <v>38300121</v>
      </c>
      <c r="I52" s="41" t="s">
        <v>34</v>
      </c>
      <c r="J52" s="41">
        <v>3690103</v>
      </c>
      <c r="K52" s="41" t="s">
        <v>27</v>
      </c>
    </row>
    <row r="53" spans="1:11">
      <c r="A53" s="54" t="s">
        <v>331</v>
      </c>
      <c r="B53" s="54" t="s">
        <v>98</v>
      </c>
      <c r="C53" s="54" t="s">
        <v>334</v>
      </c>
      <c r="D53" s="54" t="s">
        <v>103</v>
      </c>
      <c r="E53" s="54" t="s">
        <v>335</v>
      </c>
      <c r="F53" s="57">
        <v>-60342.33</v>
      </c>
      <c r="G53" s="54" t="s">
        <v>211</v>
      </c>
      <c r="H53" s="41">
        <v>38300121</v>
      </c>
      <c r="I53" s="41" t="s">
        <v>34</v>
      </c>
      <c r="J53" s="41">
        <v>3690103</v>
      </c>
      <c r="K53" s="41" t="s">
        <v>27</v>
      </c>
    </row>
    <row r="54" spans="1:11">
      <c r="A54" s="54" t="s">
        <v>331</v>
      </c>
      <c r="B54" s="54" t="s">
        <v>98</v>
      </c>
      <c r="C54" s="54" t="s">
        <v>334</v>
      </c>
      <c r="D54" s="54" t="s">
        <v>106</v>
      </c>
      <c r="E54" s="54" t="s">
        <v>107</v>
      </c>
      <c r="F54" s="57">
        <v>-1028.6600000000001</v>
      </c>
      <c r="G54" s="54" t="s">
        <v>120</v>
      </c>
      <c r="H54" s="41">
        <v>38300121</v>
      </c>
      <c r="I54" s="41" t="s">
        <v>34</v>
      </c>
      <c r="J54" s="41">
        <v>3690103</v>
      </c>
      <c r="K54" s="41" t="s">
        <v>27</v>
      </c>
    </row>
    <row r="55" spans="1:11">
      <c r="A55" s="54" t="s">
        <v>331</v>
      </c>
      <c r="B55" s="54" t="s">
        <v>98</v>
      </c>
      <c r="C55" s="54" t="s">
        <v>336</v>
      </c>
      <c r="D55" s="54" t="s">
        <v>103</v>
      </c>
      <c r="E55" s="54" t="s">
        <v>337</v>
      </c>
      <c r="F55" s="57">
        <v>-88192.960000000006</v>
      </c>
      <c r="G55" s="54" t="s">
        <v>102</v>
      </c>
      <c r="H55" s="41">
        <v>38300121</v>
      </c>
      <c r="I55" s="41" t="s">
        <v>34</v>
      </c>
      <c r="J55" s="41">
        <v>3690103</v>
      </c>
      <c r="K55" s="41" t="s">
        <v>27</v>
      </c>
    </row>
    <row r="56" spans="1:11">
      <c r="A56" s="54" t="s">
        <v>331</v>
      </c>
      <c r="B56" s="54" t="s">
        <v>98</v>
      </c>
      <c r="C56" s="54" t="s">
        <v>338</v>
      </c>
      <c r="D56" s="54" t="s">
        <v>103</v>
      </c>
      <c r="E56" s="54" t="s">
        <v>339</v>
      </c>
      <c r="F56" s="55">
        <v>-89083.8</v>
      </c>
      <c r="G56" s="54" t="s">
        <v>102</v>
      </c>
      <c r="H56" s="41">
        <v>38300121</v>
      </c>
      <c r="I56" s="41" t="s">
        <v>34</v>
      </c>
      <c r="J56" s="41">
        <v>3690103</v>
      </c>
      <c r="K56" s="41" t="s">
        <v>27</v>
      </c>
    </row>
    <row r="57" spans="1:11">
      <c r="A57" s="54" t="s">
        <v>331</v>
      </c>
      <c r="B57" s="54" t="s">
        <v>98</v>
      </c>
      <c r="C57" s="54" t="s">
        <v>138</v>
      </c>
      <c r="D57" s="54" t="s">
        <v>103</v>
      </c>
      <c r="E57" s="54" t="s">
        <v>139</v>
      </c>
      <c r="F57" s="57">
        <v>-83738.77</v>
      </c>
      <c r="G57" s="54" t="s">
        <v>102</v>
      </c>
      <c r="H57" s="41">
        <v>38300121</v>
      </c>
      <c r="I57" s="41" t="s">
        <v>34</v>
      </c>
      <c r="J57" s="41">
        <v>3690103</v>
      </c>
      <c r="K57" s="41" t="s">
        <v>27</v>
      </c>
    </row>
    <row r="58" spans="1:11">
      <c r="A58" s="54" t="s">
        <v>331</v>
      </c>
      <c r="B58" s="54" t="s">
        <v>98</v>
      </c>
      <c r="C58" s="54" t="s">
        <v>172</v>
      </c>
      <c r="D58" s="54" t="s">
        <v>103</v>
      </c>
      <c r="E58" s="54" t="s">
        <v>340</v>
      </c>
      <c r="F58" s="57">
        <v>-102624.53</v>
      </c>
      <c r="G58" s="54" t="s">
        <v>102</v>
      </c>
      <c r="H58" s="41">
        <v>38300121</v>
      </c>
      <c r="I58" s="41" t="s">
        <v>34</v>
      </c>
      <c r="J58" s="41">
        <v>3690103</v>
      </c>
      <c r="K58" s="41" t="s">
        <v>27</v>
      </c>
    </row>
    <row r="59" spans="1:11">
      <c r="A59" s="54" t="s">
        <v>331</v>
      </c>
      <c r="B59" s="54" t="s">
        <v>98</v>
      </c>
      <c r="C59" s="54" t="s">
        <v>172</v>
      </c>
      <c r="D59" s="54" t="s">
        <v>106</v>
      </c>
      <c r="E59" s="54" t="s">
        <v>107</v>
      </c>
      <c r="F59" s="57">
        <v>13104</v>
      </c>
      <c r="G59" s="54" t="s">
        <v>102</v>
      </c>
      <c r="H59" s="41">
        <v>38300121</v>
      </c>
      <c r="I59" s="41" t="s">
        <v>34</v>
      </c>
      <c r="J59" s="41">
        <v>3690103</v>
      </c>
      <c r="K59" s="41" t="s">
        <v>27</v>
      </c>
    </row>
    <row r="60" spans="1:11">
      <c r="A60" s="54" t="s">
        <v>331</v>
      </c>
      <c r="B60" s="54" t="s">
        <v>98</v>
      </c>
      <c r="C60" s="54" t="s">
        <v>173</v>
      </c>
      <c r="D60" s="54" t="s">
        <v>103</v>
      </c>
      <c r="E60" s="54" t="s">
        <v>174</v>
      </c>
      <c r="F60" s="57">
        <v>-80175.42</v>
      </c>
      <c r="G60" s="54" t="s">
        <v>102</v>
      </c>
      <c r="H60" s="41">
        <v>38300121</v>
      </c>
      <c r="I60" s="41" t="s">
        <v>34</v>
      </c>
      <c r="J60" s="41">
        <v>3690103</v>
      </c>
      <c r="K60" s="41" t="s">
        <v>27</v>
      </c>
    </row>
    <row r="61" spans="1:11">
      <c r="A61" s="54" t="s">
        <v>331</v>
      </c>
      <c r="B61" s="54" t="s">
        <v>98</v>
      </c>
      <c r="C61" s="54" t="s">
        <v>341</v>
      </c>
      <c r="D61" s="54" t="s">
        <v>103</v>
      </c>
      <c r="E61" s="54" t="s">
        <v>342</v>
      </c>
      <c r="F61" s="57">
        <v>-100813.17</v>
      </c>
      <c r="G61" s="54" t="s">
        <v>102</v>
      </c>
      <c r="H61" s="41">
        <v>38300121</v>
      </c>
      <c r="I61" s="41" t="s">
        <v>34</v>
      </c>
      <c r="J61" s="41">
        <v>3690103</v>
      </c>
      <c r="K61" s="41" t="s">
        <v>27</v>
      </c>
    </row>
    <row r="62" spans="1:11">
      <c r="A62" s="54" t="s">
        <v>331</v>
      </c>
      <c r="B62" s="54" t="s">
        <v>98</v>
      </c>
      <c r="C62" s="54" t="s">
        <v>343</v>
      </c>
      <c r="D62" s="54" t="s">
        <v>103</v>
      </c>
      <c r="E62" s="54" t="s">
        <v>344</v>
      </c>
      <c r="F62" s="57">
        <v>3714.5</v>
      </c>
      <c r="G62" s="54" t="s">
        <v>102</v>
      </c>
      <c r="H62" s="41">
        <v>38300121</v>
      </c>
      <c r="I62" s="41" t="s">
        <v>34</v>
      </c>
      <c r="J62" s="41">
        <v>3690103</v>
      </c>
      <c r="K62" s="41" t="s">
        <v>27</v>
      </c>
    </row>
    <row r="63" spans="1:11">
      <c r="A63" s="54" t="s">
        <v>331</v>
      </c>
      <c r="B63" s="54" t="s">
        <v>98</v>
      </c>
      <c r="C63" s="54" t="s">
        <v>343</v>
      </c>
      <c r="D63" s="54" t="s">
        <v>106</v>
      </c>
      <c r="E63" s="54" t="s">
        <v>107</v>
      </c>
      <c r="F63" s="57">
        <v>476</v>
      </c>
      <c r="G63" s="54" t="s">
        <v>102</v>
      </c>
      <c r="H63" s="41">
        <v>38300121</v>
      </c>
      <c r="I63" s="41" t="s">
        <v>34</v>
      </c>
      <c r="J63" s="41">
        <v>3690103</v>
      </c>
      <c r="K63" s="41" t="s">
        <v>27</v>
      </c>
    </row>
    <row r="64" spans="1:11">
      <c r="A64" s="54" t="s">
        <v>331</v>
      </c>
      <c r="B64" s="54" t="s">
        <v>98</v>
      </c>
      <c r="C64" s="54" t="s">
        <v>158</v>
      </c>
      <c r="D64" s="54" t="s">
        <v>103</v>
      </c>
      <c r="E64" s="54" t="s">
        <v>159</v>
      </c>
      <c r="F64" s="55">
        <v>-89083.8</v>
      </c>
      <c r="G64" s="54" t="s">
        <v>102</v>
      </c>
      <c r="H64" s="41">
        <v>38300121</v>
      </c>
      <c r="I64" s="41" t="s">
        <v>34</v>
      </c>
      <c r="J64" s="41">
        <v>3690103</v>
      </c>
      <c r="K64" s="41" t="s">
        <v>27</v>
      </c>
    </row>
    <row r="65" spans="1:11">
      <c r="A65" s="54" t="s">
        <v>331</v>
      </c>
      <c r="B65" s="54" t="s">
        <v>98</v>
      </c>
      <c r="C65" s="54" t="s">
        <v>160</v>
      </c>
      <c r="D65" s="54" t="s">
        <v>103</v>
      </c>
      <c r="E65" s="54" t="s">
        <v>161</v>
      </c>
      <c r="F65" s="57">
        <v>-106900.56</v>
      </c>
      <c r="G65" s="54" t="s">
        <v>102</v>
      </c>
      <c r="H65" s="41">
        <v>38300121</v>
      </c>
      <c r="I65" s="41" t="s">
        <v>34</v>
      </c>
      <c r="J65" s="41">
        <v>3690103</v>
      </c>
      <c r="K65" s="41" t="s">
        <v>27</v>
      </c>
    </row>
    <row r="66" spans="1:11">
      <c r="A66" s="54" t="s">
        <v>331</v>
      </c>
      <c r="B66" s="54" t="s">
        <v>98</v>
      </c>
      <c r="C66" s="54" t="s">
        <v>345</v>
      </c>
      <c r="D66" s="54" t="s">
        <v>103</v>
      </c>
      <c r="E66" s="54" t="s">
        <v>346</v>
      </c>
      <c r="F66" s="57">
        <v>-56419.74</v>
      </c>
      <c r="G66" s="54" t="s">
        <v>102</v>
      </c>
      <c r="H66" s="41">
        <v>38300121</v>
      </c>
      <c r="I66" s="41" t="s">
        <v>34</v>
      </c>
      <c r="J66" s="41">
        <v>3690103</v>
      </c>
      <c r="K66" s="41" t="s">
        <v>27</v>
      </c>
    </row>
    <row r="67" spans="1:11">
      <c r="A67" s="54" t="s">
        <v>331</v>
      </c>
      <c r="B67" s="54" t="s">
        <v>98</v>
      </c>
      <c r="C67" s="54" t="s">
        <v>345</v>
      </c>
      <c r="D67" s="54" t="s">
        <v>106</v>
      </c>
      <c r="E67" s="54" t="s">
        <v>107</v>
      </c>
      <c r="F67" s="57">
        <v>8190</v>
      </c>
      <c r="G67" s="54" t="s">
        <v>102</v>
      </c>
      <c r="H67" s="41">
        <v>38300121</v>
      </c>
      <c r="I67" s="41" t="s">
        <v>34</v>
      </c>
      <c r="J67" s="41">
        <v>3690103</v>
      </c>
      <c r="K67" s="41" t="s">
        <v>27</v>
      </c>
    </row>
    <row r="68" spans="1:11">
      <c r="A68" s="54" t="s">
        <v>331</v>
      </c>
      <c r="B68" s="54" t="s">
        <v>98</v>
      </c>
      <c r="C68" s="54" t="s">
        <v>347</v>
      </c>
      <c r="D68" s="54" t="s">
        <v>103</v>
      </c>
      <c r="E68" s="54" t="s">
        <v>171</v>
      </c>
      <c r="F68" s="57">
        <v>-57607.53</v>
      </c>
      <c r="G68" s="54" t="s">
        <v>102</v>
      </c>
      <c r="H68" s="41">
        <v>38300121</v>
      </c>
      <c r="I68" s="41" t="s">
        <v>34</v>
      </c>
      <c r="J68" s="41">
        <v>3690103</v>
      </c>
      <c r="K68" s="41" t="s">
        <v>27</v>
      </c>
    </row>
    <row r="69" spans="1:11">
      <c r="A69" s="54" t="s">
        <v>350</v>
      </c>
      <c r="B69" s="54" t="s">
        <v>98</v>
      </c>
      <c r="C69" s="54" t="s">
        <v>300</v>
      </c>
      <c r="D69" s="54" t="s">
        <v>116</v>
      </c>
      <c r="E69" s="54" t="s">
        <v>351</v>
      </c>
      <c r="F69" s="57">
        <v>-40087.71</v>
      </c>
      <c r="G69" s="54" t="s">
        <v>102</v>
      </c>
      <c r="H69" s="41">
        <v>38300121</v>
      </c>
      <c r="I69" s="41" t="s">
        <v>34</v>
      </c>
      <c r="J69" s="41">
        <v>3690103</v>
      </c>
      <c r="K69" s="41" t="s">
        <v>27</v>
      </c>
    </row>
    <row r="70" spans="1:11">
      <c r="A70" s="54" t="s">
        <v>350</v>
      </c>
      <c r="B70" s="54" t="s">
        <v>98</v>
      </c>
      <c r="C70" s="54" t="s">
        <v>122</v>
      </c>
      <c r="D70" s="54" t="s">
        <v>100</v>
      </c>
      <c r="E70" s="54" t="s">
        <v>123</v>
      </c>
      <c r="F70" s="57">
        <v>4276.0200000000004</v>
      </c>
      <c r="G70" s="54" t="s">
        <v>120</v>
      </c>
      <c r="H70" s="41">
        <v>38300121</v>
      </c>
      <c r="I70" s="41" t="s">
        <v>34</v>
      </c>
      <c r="J70" s="41">
        <v>3690103</v>
      </c>
      <c r="K70" s="41" t="s">
        <v>27</v>
      </c>
    </row>
    <row r="71" spans="1:11">
      <c r="A71" s="54" t="s">
        <v>350</v>
      </c>
      <c r="B71" s="54" t="s">
        <v>98</v>
      </c>
      <c r="C71" s="54" t="s">
        <v>122</v>
      </c>
      <c r="D71" s="54" t="s">
        <v>121</v>
      </c>
      <c r="E71" s="54" t="s">
        <v>107</v>
      </c>
      <c r="F71" s="57">
        <v>687.96</v>
      </c>
      <c r="G71" s="54" t="s">
        <v>120</v>
      </c>
      <c r="H71" s="41">
        <v>38300121</v>
      </c>
      <c r="I71" s="41" t="s">
        <v>34</v>
      </c>
      <c r="J71" s="41">
        <v>3690103</v>
      </c>
      <c r="K71" s="41" t="s">
        <v>27</v>
      </c>
    </row>
    <row r="72" spans="1:11">
      <c r="A72" s="54" t="s">
        <v>350</v>
      </c>
      <c r="B72" s="54" t="s">
        <v>98</v>
      </c>
      <c r="C72" s="54" t="s">
        <v>352</v>
      </c>
      <c r="D72" s="54" t="s">
        <v>103</v>
      </c>
      <c r="E72" s="54" t="s">
        <v>353</v>
      </c>
      <c r="F72" s="57">
        <v>14016.49</v>
      </c>
      <c r="G72" s="54" t="s">
        <v>120</v>
      </c>
      <c r="H72" s="41">
        <v>38300121</v>
      </c>
      <c r="I72" s="41" t="s">
        <v>34</v>
      </c>
      <c r="J72" s="41">
        <v>3690103</v>
      </c>
      <c r="K72" s="41" t="s">
        <v>27</v>
      </c>
    </row>
    <row r="73" spans="1:11">
      <c r="A73" s="54" t="s">
        <v>350</v>
      </c>
      <c r="B73" s="54" t="s">
        <v>98</v>
      </c>
      <c r="C73" s="54" t="s">
        <v>352</v>
      </c>
      <c r="D73" s="54" t="s">
        <v>106</v>
      </c>
      <c r="E73" s="54" t="s">
        <v>107</v>
      </c>
      <c r="F73" s="57">
        <v>488.12</v>
      </c>
      <c r="G73" s="54" t="s">
        <v>120</v>
      </c>
      <c r="H73" s="41">
        <v>38300121</v>
      </c>
      <c r="I73" s="41" t="s">
        <v>34</v>
      </c>
      <c r="J73" s="41">
        <v>3690103</v>
      </c>
      <c r="K73" s="41" t="s">
        <v>27</v>
      </c>
    </row>
    <row r="74" spans="1:11">
      <c r="A74" s="54" t="s">
        <v>356</v>
      </c>
      <c r="B74" s="54" t="s">
        <v>98</v>
      </c>
      <c r="C74" s="54" t="s">
        <v>357</v>
      </c>
      <c r="D74" s="54" t="s">
        <v>116</v>
      </c>
      <c r="E74" s="54" t="s">
        <v>358</v>
      </c>
      <c r="F74" s="57">
        <v>-42760.23</v>
      </c>
      <c r="G74" s="54" t="s">
        <v>102</v>
      </c>
      <c r="H74" s="41">
        <v>38300121</v>
      </c>
      <c r="I74" s="41" t="s">
        <v>34</v>
      </c>
      <c r="J74" s="41">
        <v>3690103</v>
      </c>
      <c r="K74" s="41" t="s">
        <v>27</v>
      </c>
    </row>
    <row r="75" spans="1:11">
      <c r="A75" s="54" t="s">
        <v>356</v>
      </c>
      <c r="B75" s="54" t="s">
        <v>98</v>
      </c>
      <c r="C75" s="54" t="s">
        <v>359</v>
      </c>
      <c r="D75" s="54" t="s">
        <v>116</v>
      </c>
      <c r="E75" s="54" t="s">
        <v>360</v>
      </c>
      <c r="F75" s="57">
        <v>-141049.35</v>
      </c>
      <c r="G75" s="54" t="s">
        <v>102</v>
      </c>
      <c r="H75" s="41">
        <v>38300121</v>
      </c>
      <c r="I75" s="41" t="s">
        <v>34</v>
      </c>
      <c r="J75" s="41">
        <v>3690103</v>
      </c>
      <c r="K75" s="41" t="s">
        <v>27</v>
      </c>
    </row>
    <row r="76" spans="1:11">
      <c r="A76" s="54" t="s">
        <v>356</v>
      </c>
      <c r="B76" s="54" t="s">
        <v>98</v>
      </c>
      <c r="C76" s="54" t="s">
        <v>359</v>
      </c>
      <c r="D76" s="54" t="s">
        <v>117</v>
      </c>
      <c r="E76" s="54" t="s">
        <v>107</v>
      </c>
      <c r="F76" s="56">
        <v>-8190</v>
      </c>
      <c r="G76" s="54" t="s">
        <v>102</v>
      </c>
      <c r="H76" s="41">
        <v>38300121</v>
      </c>
      <c r="I76" s="41" t="s">
        <v>34</v>
      </c>
      <c r="J76" s="41">
        <v>3690103</v>
      </c>
      <c r="K76" s="41" t="s">
        <v>27</v>
      </c>
    </row>
    <row r="77" spans="1:11">
      <c r="A77" s="54" t="s">
        <v>356</v>
      </c>
      <c r="B77" s="54" t="s">
        <v>98</v>
      </c>
      <c r="C77" s="54" t="s">
        <v>168</v>
      </c>
      <c r="D77" s="54" t="s">
        <v>103</v>
      </c>
      <c r="E77" s="54" t="s">
        <v>169</v>
      </c>
      <c r="F77" s="55">
        <v>-27483.3</v>
      </c>
      <c r="G77" s="54" t="s">
        <v>102</v>
      </c>
      <c r="H77" s="41">
        <v>38300121</v>
      </c>
      <c r="I77" s="41" t="s">
        <v>34</v>
      </c>
      <c r="J77" s="41">
        <v>3690103</v>
      </c>
      <c r="K77" s="41" t="s">
        <v>27</v>
      </c>
    </row>
    <row r="78" spans="1:11">
      <c r="A78" s="54" t="s">
        <v>356</v>
      </c>
      <c r="B78" s="54" t="s">
        <v>98</v>
      </c>
      <c r="C78" s="54" t="s">
        <v>361</v>
      </c>
      <c r="D78" s="54" t="s">
        <v>103</v>
      </c>
      <c r="E78" s="54" t="s">
        <v>187</v>
      </c>
      <c r="F78" s="55">
        <v>-59389.2</v>
      </c>
      <c r="G78" s="54" t="s">
        <v>102</v>
      </c>
      <c r="H78" s="41">
        <v>38300121</v>
      </c>
      <c r="I78" s="41" t="s">
        <v>34</v>
      </c>
      <c r="J78" s="41">
        <v>3690103</v>
      </c>
      <c r="K78" s="41" t="s">
        <v>27</v>
      </c>
    </row>
    <row r="79" spans="1:11">
      <c r="A79" s="54" t="s">
        <v>356</v>
      </c>
      <c r="B79" s="54" t="s">
        <v>98</v>
      </c>
      <c r="C79" s="54" t="s">
        <v>362</v>
      </c>
      <c r="D79" s="54" t="s">
        <v>103</v>
      </c>
      <c r="E79" s="54" t="s">
        <v>169</v>
      </c>
      <c r="F79" s="55">
        <v>-109933.2</v>
      </c>
      <c r="G79" s="54" t="s">
        <v>102</v>
      </c>
      <c r="H79" s="41">
        <v>38300121</v>
      </c>
      <c r="I79" s="41" t="s">
        <v>34</v>
      </c>
      <c r="J79" s="41">
        <v>3690103</v>
      </c>
      <c r="K79" s="41" t="s">
        <v>27</v>
      </c>
    </row>
    <row r="80" spans="1:11">
      <c r="A80" s="54" t="s">
        <v>356</v>
      </c>
      <c r="B80" s="54" t="s">
        <v>98</v>
      </c>
      <c r="C80" s="54" t="s">
        <v>362</v>
      </c>
      <c r="D80" s="54" t="s">
        <v>106</v>
      </c>
      <c r="E80" s="54" t="s">
        <v>107</v>
      </c>
      <c r="F80" s="56">
        <v>-3276</v>
      </c>
      <c r="G80" s="54" t="s">
        <v>102</v>
      </c>
      <c r="H80" s="41">
        <v>38300121</v>
      </c>
      <c r="I80" s="41" t="s">
        <v>34</v>
      </c>
      <c r="J80" s="41">
        <v>3690103</v>
      </c>
      <c r="K80" s="41" t="s">
        <v>27</v>
      </c>
    </row>
    <row r="81" spans="1:11">
      <c r="A81" s="54" t="s">
        <v>356</v>
      </c>
      <c r="B81" s="54" t="s">
        <v>98</v>
      </c>
      <c r="C81" s="54" t="s">
        <v>363</v>
      </c>
      <c r="D81" s="54" t="s">
        <v>103</v>
      </c>
      <c r="E81" s="54" t="s">
        <v>364</v>
      </c>
      <c r="F81" s="55">
        <v>-103931.1</v>
      </c>
      <c r="G81" s="54" t="s">
        <v>102</v>
      </c>
      <c r="H81" s="41">
        <v>38300121</v>
      </c>
      <c r="I81" s="41" t="s">
        <v>34</v>
      </c>
      <c r="J81" s="41">
        <v>3690103</v>
      </c>
      <c r="K81" s="41" t="s">
        <v>27</v>
      </c>
    </row>
    <row r="82" spans="1:11">
      <c r="A82" s="54" t="s">
        <v>356</v>
      </c>
      <c r="B82" s="54" t="s">
        <v>98</v>
      </c>
      <c r="C82" s="54" t="s">
        <v>341</v>
      </c>
      <c r="D82" s="54" t="s">
        <v>106</v>
      </c>
      <c r="E82" s="54" t="s">
        <v>107</v>
      </c>
      <c r="F82" s="57">
        <v>0.01</v>
      </c>
      <c r="G82" s="54" t="s">
        <v>120</v>
      </c>
      <c r="H82" s="41">
        <v>38300121</v>
      </c>
      <c r="I82" s="41" t="s">
        <v>34</v>
      </c>
      <c r="J82" s="41">
        <v>3690103</v>
      </c>
      <c r="K82" s="41" t="s">
        <v>27</v>
      </c>
    </row>
    <row r="83" spans="1:11">
      <c r="A83" s="54" t="s">
        <v>356</v>
      </c>
      <c r="B83" s="54" t="s">
        <v>98</v>
      </c>
      <c r="C83" s="54" t="s">
        <v>175</v>
      </c>
      <c r="D83" s="54" t="s">
        <v>103</v>
      </c>
      <c r="E83" s="54" t="s">
        <v>176</v>
      </c>
      <c r="F83" s="57">
        <v>-106900.56</v>
      </c>
      <c r="G83" s="54" t="s">
        <v>102</v>
      </c>
      <c r="H83" s="41">
        <v>38300121</v>
      </c>
      <c r="I83" s="41" t="s">
        <v>34</v>
      </c>
      <c r="J83" s="41">
        <v>3690103</v>
      </c>
      <c r="K83" s="41" t="s">
        <v>27</v>
      </c>
    </row>
    <row r="84" spans="1:11">
      <c r="A84" s="54" t="s">
        <v>365</v>
      </c>
      <c r="B84" s="54" t="s">
        <v>98</v>
      </c>
      <c r="C84" s="54" t="s">
        <v>366</v>
      </c>
      <c r="D84" s="54" t="s">
        <v>116</v>
      </c>
      <c r="E84" s="54" t="s">
        <v>367</v>
      </c>
      <c r="F84" s="57">
        <v>-53450.28</v>
      </c>
      <c r="G84" s="54" t="s">
        <v>102</v>
      </c>
      <c r="H84" s="41">
        <v>38300121</v>
      </c>
      <c r="I84" s="41" t="s">
        <v>34</v>
      </c>
      <c r="J84" s="41">
        <v>3690103</v>
      </c>
      <c r="K84" s="41" t="s">
        <v>27</v>
      </c>
    </row>
    <row r="85" spans="1:11">
      <c r="A85" s="54" t="s">
        <v>365</v>
      </c>
      <c r="B85" s="54" t="s">
        <v>98</v>
      </c>
      <c r="C85" s="54" t="s">
        <v>368</v>
      </c>
      <c r="D85" s="54" t="s">
        <v>116</v>
      </c>
      <c r="E85" s="54" t="s">
        <v>369</v>
      </c>
      <c r="F85" s="57">
        <v>-53450.28</v>
      </c>
      <c r="G85" s="54" t="s">
        <v>102</v>
      </c>
      <c r="H85" s="41">
        <v>38300121</v>
      </c>
      <c r="I85" s="41" t="s">
        <v>34</v>
      </c>
      <c r="J85" s="41">
        <v>3690103</v>
      </c>
      <c r="K85" s="41" t="s">
        <v>27</v>
      </c>
    </row>
    <row r="86" spans="1:11">
      <c r="A86" s="54" t="s">
        <v>365</v>
      </c>
      <c r="B86" s="54" t="s">
        <v>98</v>
      </c>
      <c r="C86" s="54" t="s">
        <v>370</v>
      </c>
      <c r="D86" s="54" t="s">
        <v>103</v>
      </c>
      <c r="E86" s="54" t="s">
        <v>371</v>
      </c>
      <c r="F86" s="57">
        <v>-56419.74</v>
      </c>
      <c r="G86" s="54" t="s">
        <v>102</v>
      </c>
      <c r="H86" s="41">
        <v>38300121</v>
      </c>
      <c r="I86" s="41" t="s">
        <v>34</v>
      </c>
      <c r="J86" s="41">
        <v>3690103</v>
      </c>
      <c r="K86" s="41" t="s">
        <v>27</v>
      </c>
    </row>
    <row r="87" spans="1:11">
      <c r="A87" s="54" t="s">
        <v>365</v>
      </c>
      <c r="B87" s="54" t="s">
        <v>98</v>
      </c>
      <c r="C87" s="54" t="s">
        <v>104</v>
      </c>
      <c r="D87" s="54" t="s">
        <v>103</v>
      </c>
      <c r="E87" s="54" t="s">
        <v>105</v>
      </c>
      <c r="F87" s="55">
        <v>-59389.2</v>
      </c>
      <c r="G87" s="54" t="s">
        <v>102</v>
      </c>
      <c r="H87" s="41">
        <v>38300121</v>
      </c>
      <c r="I87" s="41" t="s">
        <v>34</v>
      </c>
      <c r="J87" s="41">
        <v>3690103</v>
      </c>
      <c r="K87" s="41" t="s">
        <v>27</v>
      </c>
    </row>
    <row r="88" spans="1:11">
      <c r="A88" s="54" t="s">
        <v>365</v>
      </c>
      <c r="B88" s="54" t="s">
        <v>98</v>
      </c>
      <c r="C88" s="54" t="s">
        <v>372</v>
      </c>
      <c r="D88" s="54" t="s">
        <v>103</v>
      </c>
      <c r="E88" s="54" t="s">
        <v>373</v>
      </c>
      <c r="F88" s="57">
        <v>-73494.13</v>
      </c>
      <c r="G88" s="54" t="s">
        <v>102</v>
      </c>
      <c r="H88" s="41">
        <v>38300121</v>
      </c>
      <c r="I88" s="41" t="s">
        <v>34</v>
      </c>
      <c r="J88" s="41">
        <v>3690103</v>
      </c>
      <c r="K88" s="41" t="s">
        <v>27</v>
      </c>
    </row>
    <row r="89" spans="1:11">
      <c r="A89" s="54" t="s">
        <v>365</v>
      </c>
      <c r="B89" s="54" t="s">
        <v>98</v>
      </c>
      <c r="C89" s="54" t="s">
        <v>108</v>
      </c>
      <c r="D89" s="54" t="s">
        <v>103</v>
      </c>
      <c r="E89" s="54" t="s">
        <v>109</v>
      </c>
      <c r="F89" s="57">
        <v>-98348.52</v>
      </c>
      <c r="G89" s="54" t="s">
        <v>102</v>
      </c>
      <c r="H89" s="41">
        <v>38300121</v>
      </c>
      <c r="I89" s="41" t="s">
        <v>34</v>
      </c>
      <c r="J89" s="41">
        <v>3690103</v>
      </c>
      <c r="K89" s="41" t="s">
        <v>27</v>
      </c>
    </row>
    <row r="90" spans="1:11">
      <c r="A90" s="54" t="s">
        <v>365</v>
      </c>
      <c r="B90" s="54" t="s">
        <v>98</v>
      </c>
      <c r="C90" s="54" t="s">
        <v>150</v>
      </c>
      <c r="D90" s="54" t="s">
        <v>103</v>
      </c>
      <c r="E90" s="54" t="s">
        <v>151</v>
      </c>
      <c r="F90" s="55">
        <v>-42314.8</v>
      </c>
      <c r="G90" s="54" t="s">
        <v>102</v>
      </c>
      <c r="H90" s="41">
        <v>38300121</v>
      </c>
      <c r="I90" s="41" t="s">
        <v>34</v>
      </c>
      <c r="J90" s="41">
        <v>3690103</v>
      </c>
      <c r="K90" s="41" t="s">
        <v>27</v>
      </c>
    </row>
    <row r="91" spans="1:11">
      <c r="A91" s="54" t="s">
        <v>365</v>
      </c>
      <c r="B91" s="54" t="s">
        <v>98</v>
      </c>
      <c r="C91" s="54" t="s">
        <v>374</v>
      </c>
      <c r="D91" s="54" t="s">
        <v>103</v>
      </c>
      <c r="E91" s="54" t="s">
        <v>375</v>
      </c>
      <c r="F91" s="57">
        <v>-106900.56</v>
      </c>
      <c r="G91" s="54" t="s">
        <v>102</v>
      </c>
      <c r="H91" s="41">
        <v>38300121</v>
      </c>
      <c r="I91" s="41" t="s">
        <v>34</v>
      </c>
      <c r="J91" s="41">
        <v>3690103</v>
      </c>
      <c r="K91" s="41" t="s">
        <v>27</v>
      </c>
    </row>
    <row r="92" spans="1:11">
      <c r="A92" s="54" t="s">
        <v>376</v>
      </c>
      <c r="B92" s="54" t="s">
        <v>98</v>
      </c>
      <c r="C92" s="54" t="s">
        <v>377</v>
      </c>
      <c r="D92" s="54" t="s">
        <v>103</v>
      </c>
      <c r="E92" s="54" t="s">
        <v>378</v>
      </c>
      <c r="F92" s="57">
        <v>3008.04</v>
      </c>
      <c r="G92" s="54" t="s">
        <v>120</v>
      </c>
      <c r="H92" s="41">
        <v>38300121</v>
      </c>
      <c r="I92" s="41" t="s">
        <v>34</v>
      </c>
      <c r="J92" s="41">
        <v>3690103</v>
      </c>
      <c r="K92" s="41" t="s">
        <v>27</v>
      </c>
    </row>
    <row r="93" spans="1:11">
      <c r="A93" s="54" t="s">
        <v>376</v>
      </c>
      <c r="B93" s="54" t="s">
        <v>98</v>
      </c>
      <c r="C93" s="54" t="s">
        <v>377</v>
      </c>
      <c r="D93" s="54" t="s">
        <v>106</v>
      </c>
      <c r="E93" s="54" t="s">
        <v>107</v>
      </c>
      <c r="F93" s="57">
        <v>2414.41</v>
      </c>
      <c r="G93" s="54" t="s">
        <v>120</v>
      </c>
      <c r="H93" s="41">
        <v>38300121</v>
      </c>
      <c r="I93" s="41" t="s">
        <v>34</v>
      </c>
      <c r="J93" s="41">
        <v>3690103</v>
      </c>
      <c r="K93" s="41" t="s">
        <v>27</v>
      </c>
    </row>
    <row r="94" spans="1:11">
      <c r="A94" s="54" t="s">
        <v>376</v>
      </c>
      <c r="B94" s="54" t="s">
        <v>98</v>
      </c>
      <c r="C94" s="54" t="s">
        <v>185</v>
      </c>
      <c r="D94" s="54" t="s">
        <v>103</v>
      </c>
      <c r="E94" s="54" t="s">
        <v>186</v>
      </c>
      <c r="F94" s="57">
        <v>-0.01</v>
      </c>
      <c r="G94" s="54" t="s">
        <v>120</v>
      </c>
      <c r="H94" s="41">
        <v>38300121</v>
      </c>
      <c r="I94" s="41" t="s">
        <v>34</v>
      </c>
      <c r="J94" s="41">
        <v>3690103</v>
      </c>
      <c r="K94" s="41" t="s">
        <v>27</v>
      </c>
    </row>
    <row r="95" spans="1:11">
      <c r="A95" s="54" t="s">
        <v>376</v>
      </c>
      <c r="B95" s="54" t="s">
        <v>179</v>
      </c>
      <c r="C95" s="54" t="s">
        <v>379</v>
      </c>
      <c r="D95" s="54" t="s">
        <v>180</v>
      </c>
      <c r="E95" s="54" t="s">
        <v>380</v>
      </c>
      <c r="F95" s="57">
        <v>5368.55</v>
      </c>
      <c r="G95" s="54" t="s">
        <v>96</v>
      </c>
      <c r="H95" s="41">
        <v>38300121</v>
      </c>
      <c r="I95" s="41" t="s">
        <v>34</v>
      </c>
      <c r="J95" s="41">
        <v>3690103</v>
      </c>
      <c r="K95" s="41" t="s">
        <v>27</v>
      </c>
    </row>
    <row r="96" spans="1:11">
      <c r="A96" s="54" t="s">
        <v>376</v>
      </c>
      <c r="B96" s="54" t="s">
        <v>182</v>
      </c>
      <c r="C96" s="54" t="s">
        <v>381</v>
      </c>
      <c r="D96" s="54" t="s">
        <v>180</v>
      </c>
      <c r="E96" s="54" t="s">
        <v>380</v>
      </c>
      <c r="F96" s="57">
        <v>-5368.55</v>
      </c>
      <c r="G96" s="54" t="s">
        <v>382</v>
      </c>
      <c r="H96" s="41">
        <v>38300121</v>
      </c>
      <c r="I96" s="41" t="s">
        <v>34</v>
      </c>
      <c r="J96" s="41">
        <v>3690103</v>
      </c>
      <c r="K96" s="41" t="s">
        <v>27</v>
      </c>
    </row>
    <row r="97" spans="1:11">
      <c r="A97" s="54" t="s">
        <v>294</v>
      </c>
      <c r="B97" s="54" t="s">
        <v>98</v>
      </c>
      <c r="C97" s="54" t="s">
        <v>385</v>
      </c>
      <c r="D97" s="54" t="s">
        <v>103</v>
      </c>
      <c r="E97" s="54" t="s">
        <v>378</v>
      </c>
      <c r="F97" s="57">
        <v>-118184.51</v>
      </c>
      <c r="G97" s="54" t="s">
        <v>102</v>
      </c>
      <c r="H97" s="41">
        <v>38300121</v>
      </c>
      <c r="I97" s="41" t="s">
        <v>34</v>
      </c>
      <c r="J97" s="41">
        <v>3690103</v>
      </c>
      <c r="K97" s="41" t="s">
        <v>27</v>
      </c>
    </row>
    <row r="98" spans="1:11">
      <c r="A98" s="54" t="s">
        <v>386</v>
      </c>
      <c r="B98" s="54" t="s">
        <v>387</v>
      </c>
      <c r="C98" s="54" t="s">
        <v>388</v>
      </c>
      <c r="D98" s="54" t="s">
        <v>180</v>
      </c>
      <c r="E98" s="54" t="s">
        <v>389</v>
      </c>
      <c r="F98" s="57">
        <v>499999.5</v>
      </c>
      <c r="G98" s="54" t="s">
        <v>96</v>
      </c>
      <c r="H98" s="41">
        <v>38300121</v>
      </c>
      <c r="I98" s="41" t="s">
        <v>34</v>
      </c>
      <c r="J98" s="41">
        <v>3690103</v>
      </c>
      <c r="K98" s="41" t="s">
        <v>27</v>
      </c>
    </row>
    <row r="99" spans="1:11">
      <c r="A99" s="54" t="s">
        <v>392</v>
      </c>
      <c r="B99" s="54" t="s">
        <v>98</v>
      </c>
      <c r="C99" s="54" t="s">
        <v>362</v>
      </c>
      <c r="D99" s="54" t="s">
        <v>103</v>
      </c>
      <c r="E99" s="54" t="s">
        <v>169</v>
      </c>
      <c r="F99" s="57">
        <v>0.01</v>
      </c>
      <c r="G99" s="54" t="s">
        <v>393</v>
      </c>
      <c r="H99" s="41">
        <v>38300121</v>
      </c>
      <c r="I99" s="41" t="s">
        <v>34</v>
      </c>
      <c r="J99" s="41">
        <v>3690103</v>
      </c>
      <c r="K99" s="41" t="s">
        <v>27</v>
      </c>
    </row>
    <row r="100" spans="1:11">
      <c r="A100" s="54" t="s">
        <v>392</v>
      </c>
      <c r="B100" s="54" t="s">
        <v>179</v>
      </c>
      <c r="C100" s="54" t="s">
        <v>394</v>
      </c>
      <c r="D100" s="54" t="s">
        <v>180</v>
      </c>
      <c r="E100" s="54" t="s">
        <v>395</v>
      </c>
      <c r="F100" s="57">
        <v>22285.8</v>
      </c>
      <c r="G100" s="54" t="s">
        <v>96</v>
      </c>
      <c r="H100" s="41">
        <v>38300121</v>
      </c>
      <c r="I100" s="41" t="s">
        <v>34</v>
      </c>
      <c r="J100" s="41">
        <v>3690103</v>
      </c>
      <c r="K100" s="41" t="s">
        <v>27</v>
      </c>
    </row>
    <row r="101" spans="1:11">
      <c r="A101" s="54" t="s">
        <v>392</v>
      </c>
      <c r="B101" s="54" t="s">
        <v>182</v>
      </c>
      <c r="C101" s="54" t="s">
        <v>396</v>
      </c>
      <c r="D101" s="54" t="s">
        <v>180</v>
      </c>
      <c r="E101" s="54" t="s">
        <v>395</v>
      </c>
      <c r="F101" s="55">
        <v>-22285.8</v>
      </c>
      <c r="G101" s="54" t="s">
        <v>397</v>
      </c>
      <c r="H101" s="41">
        <v>38300121</v>
      </c>
      <c r="I101" s="41" t="s">
        <v>34</v>
      </c>
      <c r="J101" s="41">
        <v>3690103</v>
      </c>
      <c r="K101" s="41" t="s">
        <v>27</v>
      </c>
    </row>
    <row r="102" spans="1:11">
      <c r="A102" s="54" t="s">
        <v>400</v>
      </c>
      <c r="B102" s="54" t="s">
        <v>98</v>
      </c>
      <c r="C102" s="54" t="s">
        <v>361</v>
      </c>
      <c r="D102" s="54" t="s">
        <v>106</v>
      </c>
      <c r="E102" s="54" t="s">
        <v>107</v>
      </c>
      <c r="F102" s="57">
        <v>0.01</v>
      </c>
      <c r="G102" s="54" t="s">
        <v>120</v>
      </c>
      <c r="H102" s="41">
        <v>38300121</v>
      </c>
      <c r="I102" s="41" t="s">
        <v>34</v>
      </c>
      <c r="J102" s="41">
        <v>3690103</v>
      </c>
      <c r="K102" s="41" t="s">
        <v>27</v>
      </c>
    </row>
    <row r="103" spans="1:11">
      <c r="A103" s="54" t="s">
        <v>403</v>
      </c>
      <c r="B103" s="54" t="s">
        <v>98</v>
      </c>
      <c r="C103" s="54" t="s">
        <v>118</v>
      </c>
      <c r="D103" s="54" t="s">
        <v>116</v>
      </c>
      <c r="E103" s="54" t="s">
        <v>119</v>
      </c>
      <c r="F103" s="57">
        <v>-42314.81</v>
      </c>
      <c r="G103" s="54" t="s">
        <v>102</v>
      </c>
      <c r="H103" s="41">
        <v>38300121</v>
      </c>
      <c r="I103" s="41" t="s">
        <v>34</v>
      </c>
      <c r="J103" s="41">
        <v>3690103</v>
      </c>
      <c r="K103" s="41" t="s">
        <v>27</v>
      </c>
    </row>
    <row r="104" spans="1:11">
      <c r="A104" s="54" t="s">
        <v>403</v>
      </c>
      <c r="B104" s="54" t="s">
        <v>98</v>
      </c>
      <c r="C104" s="54" t="s">
        <v>404</v>
      </c>
      <c r="D104" s="54" t="s">
        <v>100</v>
      </c>
      <c r="E104" s="54" t="s">
        <v>405</v>
      </c>
      <c r="F104" s="57">
        <v>21699.9</v>
      </c>
      <c r="G104" s="54" t="s">
        <v>120</v>
      </c>
      <c r="H104" s="41">
        <v>38300121</v>
      </c>
      <c r="I104" s="41" t="s">
        <v>34</v>
      </c>
      <c r="J104" s="41">
        <v>3690103</v>
      </c>
      <c r="K104" s="41" t="s">
        <v>27</v>
      </c>
    </row>
    <row r="105" spans="1:11">
      <c r="A105" s="54" t="s">
        <v>403</v>
      </c>
      <c r="B105" s="54" t="s">
        <v>98</v>
      </c>
      <c r="C105" s="54" t="s">
        <v>404</v>
      </c>
      <c r="D105" s="54" t="s">
        <v>121</v>
      </c>
      <c r="E105" s="54" t="s">
        <v>107</v>
      </c>
      <c r="F105" s="57">
        <v>2800</v>
      </c>
      <c r="G105" s="54" t="s">
        <v>120</v>
      </c>
      <c r="H105" s="41">
        <v>38300121</v>
      </c>
      <c r="I105" s="41" t="s">
        <v>34</v>
      </c>
      <c r="J105" s="41">
        <v>3690103</v>
      </c>
      <c r="K105" s="41" t="s">
        <v>27</v>
      </c>
    </row>
    <row r="106" spans="1:11">
      <c r="A106" s="54" t="s">
        <v>403</v>
      </c>
      <c r="B106" s="54" t="s">
        <v>98</v>
      </c>
      <c r="C106" s="54" t="s">
        <v>404</v>
      </c>
      <c r="D106" s="54" t="s">
        <v>116</v>
      </c>
      <c r="E106" s="54" t="s">
        <v>406</v>
      </c>
      <c r="F106" s="57">
        <v>22788</v>
      </c>
      <c r="G106" s="54" t="s">
        <v>120</v>
      </c>
      <c r="H106" s="41">
        <v>38300121</v>
      </c>
      <c r="I106" s="41" t="s">
        <v>34</v>
      </c>
      <c r="J106" s="41">
        <v>3690103</v>
      </c>
      <c r="K106" s="41" t="s">
        <v>27</v>
      </c>
    </row>
    <row r="107" spans="1:11">
      <c r="A107" s="54" t="s">
        <v>403</v>
      </c>
      <c r="B107" s="54" t="s">
        <v>98</v>
      </c>
      <c r="C107" s="54" t="s">
        <v>404</v>
      </c>
      <c r="D107" s="54" t="s">
        <v>117</v>
      </c>
      <c r="E107" s="54" t="s">
        <v>107</v>
      </c>
      <c r="F107" s="57">
        <v>2800</v>
      </c>
      <c r="G107" s="54" t="s">
        <v>120</v>
      </c>
      <c r="H107" s="41">
        <v>38300121</v>
      </c>
      <c r="I107" s="41" t="s">
        <v>34</v>
      </c>
      <c r="J107" s="41">
        <v>3690103</v>
      </c>
      <c r="K107" s="41" t="s">
        <v>27</v>
      </c>
    </row>
    <row r="108" spans="1:11">
      <c r="A108" s="54" t="s">
        <v>403</v>
      </c>
      <c r="B108" s="54" t="s">
        <v>98</v>
      </c>
      <c r="C108" s="54" t="s">
        <v>168</v>
      </c>
      <c r="D108" s="54" t="s">
        <v>103</v>
      </c>
      <c r="E108" s="54" t="s">
        <v>169</v>
      </c>
      <c r="F108" s="57">
        <v>57989.74</v>
      </c>
      <c r="G108" s="54" t="s">
        <v>211</v>
      </c>
      <c r="H108" s="41">
        <v>38300121</v>
      </c>
      <c r="I108" s="41" t="s">
        <v>34</v>
      </c>
      <c r="J108" s="41">
        <v>3690103</v>
      </c>
      <c r="K108" s="41" t="s">
        <v>27</v>
      </c>
    </row>
    <row r="109" spans="1:11">
      <c r="A109" s="54" t="s">
        <v>403</v>
      </c>
      <c r="B109" s="54" t="s">
        <v>98</v>
      </c>
      <c r="C109" s="54" t="s">
        <v>168</v>
      </c>
      <c r="D109" s="54" t="s">
        <v>106</v>
      </c>
      <c r="E109" s="54" t="s">
        <v>107</v>
      </c>
      <c r="F109" s="57">
        <v>1557.74</v>
      </c>
      <c r="G109" s="54" t="s">
        <v>120</v>
      </c>
      <c r="H109" s="41">
        <v>38300121</v>
      </c>
      <c r="I109" s="41" t="s">
        <v>34</v>
      </c>
      <c r="J109" s="41">
        <v>3690103</v>
      </c>
      <c r="K109" s="41" t="s">
        <v>27</v>
      </c>
    </row>
    <row r="110" spans="1:11">
      <c r="A110" s="54" t="s">
        <v>403</v>
      </c>
      <c r="B110" s="54" t="s">
        <v>98</v>
      </c>
      <c r="C110" s="54" t="s">
        <v>407</v>
      </c>
      <c r="D110" s="54" t="s">
        <v>103</v>
      </c>
      <c r="E110" s="54" t="s">
        <v>408</v>
      </c>
      <c r="F110" s="57">
        <v>43459.08</v>
      </c>
      <c r="G110" s="54" t="s">
        <v>120</v>
      </c>
      <c r="H110" s="41">
        <v>38300121</v>
      </c>
      <c r="I110" s="41" t="s">
        <v>34</v>
      </c>
      <c r="J110" s="41">
        <v>3690103</v>
      </c>
      <c r="K110" s="41" t="s">
        <v>27</v>
      </c>
    </row>
    <row r="111" spans="1:11">
      <c r="A111" s="54" t="s">
        <v>403</v>
      </c>
      <c r="B111" s="54" t="s">
        <v>98</v>
      </c>
      <c r="C111" s="54" t="s">
        <v>407</v>
      </c>
      <c r="D111" s="54" t="s">
        <v>106</v>
      </c>
      <c r="E111" s="54" t="s">
        <v>107</v>
      </c>
      <c r="F111" s="57">
        <v>4592.95</v>
      </c>
      <c r="G111" s="54" t="s">
        <v>120</v>
      </c>
      <c r="H111" s="41">
        <v>38300121</v>
      </c>
      <c r="I111" s="41" t="s">
        <v>34</v>
      </c>
      <c r="J111" s="41">
        <v>3690103</v>
      </c>
      <c r="K111" s="41" t="s">
        <v>27</v>
      </c>
    </row>
    <row r="112" spans="1:11">
      <c r="A112" s="54" t="s">
        <v>403</v>
      </c>
      <c r="B112" s="54" t="s">
        <v>98</v>
      </c>
      <c r="C112" s="54" t="s">
        <v>409</v>
      </c>
      <c r="D112" s="54" t="s">
        <v>103</v>
      </c>
      <c r="E112" s="54" t="s">
        <v>184</v>
      </c>
      <c r="F112" s="57">
        <v>0.01</v>
      </c>
      <c r="G112" s="54" t="s">
        <v>120</v>
      </c>
      <c r="H112" s="41">
        <v>38300121</v>
      </c>
      <c r="I112" s="41" t="s">
        <v>34</v>
      </c>
      <c r="J112" s="41">
        <v>3690103</v>
      </c>
      <c r="K112" s="41" t="s">
        <v>27</v>
      </c>
    </row>
    <row r="113" spans="1:11">
      <c r="A113" s="54" t="s">
        <v>403</v>
      </c>
      <c r="B113" s="54" t="s">
        <v>98</v>
      </c>
      <c r="C113" s="54" t="s">
        <v>409</v>
      </c>
      <c r="D113" s="54" t="s">
        <v>106</v>
      </c>
      <c r="E113" s="54" t="s">
        <v>107</v>
      </c>
      <c r="F113" s="57">
        <v>4545.45</v>
      </c>
      <c r="G113" s="54" t="s">
        <v>120</v>
      </c>
      <c r="H113" s="41">
        <v>38300121</v>
      </c>
      <c r="I113" s="41" t="s">
        <v>34</v>
      </c>
      <c r="J113" s="41">
        <v>3690103</v>
      </c>
      <c r="K113" s="41" t="s">
        <v>27</v>
      </c>
    </row>
    <row r="114" spans="1:11">
      <c r="A114" s="54" t="s">
        <v>403</v>
      </c>
      <c r="B114" s="54" t="s">
        <v>98</v>
      </c>
      <c r="C114" s="54" t="s">
        <v>361</v>
      </c>
      <c r="D114" s="54" t="s">
        <v>103</v>
      </c>
      <c r="E114" s="54" t="s">
        <v>187</v>
      </c>
      <c r="F114" s="57">
        <v>-47511.360000000001</v>
      </c>
      <c r="G114" s="54" t="s">
        <v>102</v>
      </c>
      <c r="H114" s="41">
        <v>38300121</v>
      </c>
      <c r="I114" s="41" t="s">
        <v>34</v>
      </c>
      <c r="J114" s="41">
        <v>3690103</v>
      </c>
      <c r="K114" s="41" t="s">
        <v>27</v>
      </c>
    </row>
    <row r="115" spans="1:11">
      <c r="A115" s="54" t="s">
        <v>403</v>
      </c>
      <c r="B115" s="54" t="s">
        <v>98</v>
      </c>
      <c r="C115" s="54" t="s">
        <v>410</v>
      </c>
      <c r="D115" s="54" t="s">
        <v>103</v>
      </c>
      <c r="E115" s="54" t="s">
        <v>411</v>
      </c>
      <c r="F115" s="57">
        <v>247.35</v>
      </c>
      <c r="G115" s="54" t="s">
        <v>120</v>
      </c>
      <c r="H115" s="41">
        <v>38300121</v>
      </c>
      <c r="I115" s="41" t="s">
        <v>34</v>
      </c>
      <c r="J115" s="41">
        <v>3690103</v>
      </c>
      <c r="K115" s="41" t="s">
        <v>27</v>
      </c>
    </row>
    <row r="116" spans="1:11">
      <c r="A116" s="54" t="s">
        <v>403</v>
      </c>
      <c r="B116" s="54" t="s">
        <v>98</v>
      </c>
      <c r="C116" s="54" t="s">
        <v>410</v>
      </c>
      <c r="D116" s="54" t="s">
        <v>106</v>
      </c>
      <c r="E116" s="54" t="s">
        <v>107</v>
      </c>
      <c r="F116" s="57">
        <v>1638</v>
      </c>
      <c r="G116" s="54" t="s">
        <v>120</v>
      </c>
      <c r="H116" s="41">
        <v>38300121</v>
      </c>
      <c r="I116" s="41" t="s">
        <v>34</v>
      </c>
      <c r="J116" s="41">
        <v>3690103</v>
      </c>
      <c r="K116" s="41" t="s">
        <v>27</v>
      </c>
    </row>
    <row r="117" spans="1:11">
      <c r="A117" s="54" t="s">
        <v>403</v>
      </c>
      <c r="B117" s="54" t="s">
        <v>98</v>
      </c>
      <c r="C117" s="54" t="s">
        <v>412</v>
      </c>
      <c r="D117" s="54" t="s">
        <v>103</v>
      </c>
      <c r="E117" s="54" t="s">
        <v>413</v>
      </c>
      <c r="F117" s="57">
        <v>2748.33</v>
      </c>
      <c r="G117" s="54" t="s">
        <v>120</v>
      </c>
      <c r="H117" s="41">
        <v>38300121</v>
      </c>
      <c r="I117" s="41" t="s">
        <v>34</v>
      </c>
      <c r="J117" s="41">
        <v>3690103</v>
      </c>
      <c r="K117" s="41" t="s">
        <v>27</v>
      </c>
    </row>
    <row r="118" spans="1:11">
      <c r="A118" s="54" t="s">
        <v>403</v>
      </c>
      <c r="B118" s="54" t="s">
        <v>98</v>
      </c>
      <c r="C118" s="54" t="s">
        <v>412</v>
      </c>
      <c r="D118" s="54" t="s">
        <v>106</v>
      </c>
      <c r="E118" s="54" t="s">
        <v>107</v>
      </c>
      <c r="F118" s="57">
        <v>819</v>
      </c>
      <c r="G118" s="54" t="s">
        <v>120</v>
      </c>
      <c r="H118" s="41">
        <v>38300121</v>
      </c>
      <c r="I118" s="41" t="s">
        <v>34</v>
      </c>
      <c r="J118" s="41">
        <v>3690103</v>
      </c>
      <c r="K118" s="41" t="s">
        <v>27</v>
      </c>
    </row>
    <row r="119" spans="1:11">
      <c r="A119" s="54" t="s">
        <v>403</v>
      </c>
      <c r="B119" s="54" t="s">
        <v>98</v>
      </c>
      <c r="C119" s="54" t="s">
        <v>414</v>
      </c>
      <c r="D119" s="54" t="s">
        <v>103</v>
      </c>
      <c r="E119" s="54" t="s">
        <v>415</v>
      </c>
      <c r="F119" s="57">
        <v>274.83</v>
      </c>
      <c r="G119" s="54" t="s">
        <v>120</v>
      </c>
      <c r="H119" s="41">
        <v>38300121</v>
      </c>
      <c r="I119" s="41" t="s">
        <v>34</v>
      </c>
      <c r="J119" s="41">
        <v>3690103</v>
      </c>
      <c r="K119" s="41" t="s">
        <v>27</v>
      </c>
    </row>
    <row r="120" spans="1:11">
      <c r="A120" s="54" t="s">
        <v>403</v>
      </c>
      <c r="B120" s="54" t="s">
        <v>98</v>
      </c>
      <c r="C120" s="54" t="s">
        <v>414</v>
      </c>
      <c r="D120" s="54" t="s">
        <v>106</v>
      </c>
      <c r="E120" s="54" t="s">
        <v>107</v>
      </c>
      <c r="F120" s="57">
        <v>327.60000000000002</v>
      </c>
      <c r="G120" s="54" t="s">
        <v>120</v>
      </c>
      <c r="H120" s="41">
        <v>38300121</v>
      </c>
      <c r="I120" s="41" t="s">
        <v>34</v>
      </c>
      <c r="J120" s="41">
        <v>3690103</v>
      </c>
      <c r="K120" s="41" t="s">
        <v>27</v>
      </c>
    </row>
    <row r="121" spans="1:11">
      <c r="A121" s="54" t="s">
        <v>403</v>
      </c>
      <c r="B121" s="54" t="s">
        <v>98</v>
      </c>
      <c r="C121" s="54" t="s">
        <v>416</v>
      </c>
      <c r="D121" s="54" t="s">
        <v>103</v>
      </c>
      <c r="E121" s="54" t="s">
        <v>417</v>
      </c>
      <c r="F121" s="57">
        <v>50844.1</v>
      </c>
      <c r="G121" s="54" t="s">
        <v>120</v>
      </c>
      <c r="H121" s="41">
        <v>38300121</v>
      </c>
      <c r="I121" s="41" t="s">
        <v>34</v>
      </c>
      <c r="J121" s="41">
        <v>3690103</v>
      </c>
      <c r="K121" s="41" t="s">
        <v>27</v>
      </c>
    </row>
    <row r="122" spans="1:11">
      <c r="A122" s="54" t="s">
        <v>403</v>
      </c>
      <c r="B122" s="54" t="s">
        <v>98</v>
      </c>
      <c r="C122" s="54" t="s">
        <v>416</v>
      </c>
      <c r="D122" s="54" t="s">
        <v>106</v>
      </c>
      <c r="E122" s="54" t="s">
        <v>107</v>
      </c>
      <c r="F122" s="57">
        <v>3276</v>
      </c>
      <c r="G122" s="54" t="s">
        <v>120</v>
      </c>
      <c r="H122" s="41">
        <v>38300121</v>
      </c>
      <c r="I122" s="41" t="s">
        <v>34</v>
      </c>
      <c r="J122" s="41">
        <v>3690103</v>
      </c>
      <c r="K122" s="41" t="s">
        <v>27</v>
      </c>
    </row>
    <row r="123" spans="1:11">
      <c r="A123" s="54" t="s">
        <v>403</v>
      </c>
      <c r="B123" s="54" t="s">
        <v>98</v>
      </c>
      <c r="C123" s="54" t="s">
        <v>418</v>
      </c>
      <c r="D123" s="54" t="s">
        <v>103</v>
      </c>
      <c r="E123" s="54" t="s">
        <v>342</v>
      </c>
      <c r="F123" s="57">
        <v>-41774.620000000003</v>
      </c>
      <c r="G123" s="54" t="s">
        <v>102</v>
      </c>
      <c r="H123" s="41">
        <v>38300121</v>
      </c>
      <c r="I123" s="41" t="s">
        <v>34</v>
      </c>
      <c r="J123" s="41">
        <v>3690103</v>
      </c>
      <c r="K123" s="41" t="s">
        <v>27</v>
      </c>
    </row>
    <row r="124" spans="1:11">
      <c r="A124" s="54" t="s">
        <v>403</v>
      </c>
      <c r="B124" s="54" t="s">
        <v>98</v>
      </c>
      <c r="C124" s="54" t="s">
        <v>104</v>
      </c>
      <c r="D124" s="54" t="s">
        <v>103</v>
      </c>
      <c r="E124" s="54" t="s">
        <v>105</v>
      </c>
      <c r="F124" s="55">
        <v>-59389.2</v>
      </c>
      <c r="G124" s="54" t="s">
        <v>102</v>
      </c>
      <c r="H124" s="41">
        <v>38300121</v>
      </c>
      <c r="I124" s="41" t="s">
        <v>34</v>
      </c>
      <c r="J124" s="41">
        <v>3690103</v>
      </c>
      <c r="K124" s="41" t="s">
        <v>27</v>
      </c>
    </row>
    <row r="125" spans="1:11">
      <c r="A125" s="54" t="s">
        <v>403</v>
      </c>
      <c r="B125" s="54" t="s">
        <v>98</v>
      </c>
      <c r="C125" s="54" t="s">
        <v>419</v>
      </c>
      <c r="D125" s="54" t="s">
        <v>103</v>
      </c>
      <c r="E125" s="54" t="s">
        <v>420</v>
      </c>
      <c r="F125" s="55">
        <v>-59389.2</v>
      </c>
      <c r="G125" s="54" t="s">
        <v>102</v>
      </c>
      <c r="H125" s="41">
        <v>38300121</v>
      </c>
      <c r="I125" s="41" t="s">
        <v>34</v>
      </c>
      <c r="J125" s="41">
        <v>3690103</v>
      </c>
      <c r="K125" s="41" t="s">
        <v>27</v>
      </c>
    </row>
    <row r="126" spans="1:11">
      <c r="A126" s="54" t="s">
        <v>403</v>
      </c>
      <c r="B126" s="54" t="s">
        <v>98</v>
      </c>
      <c r="C126" s="54" t="s">
        <v>177</v>
      </c>
      <c r="D126" s="54" t="s">
        <v>103</v>
      </c>
      <c r="E126" s="54" t="s">
        <v>178</v>
      </c>
      <c r="F126" s="55">
        <v>-59389.2</v>
      </c>
      <c r="G126" s="54" t="s">
        <v>102</v>
      </c>
      <c r="H126" s="41">
        <v>38300121</v>
      </c>
      <c r="I126" s="41" t="s">
        <v>34</v>
      </c>
      <c r="J126" s="41">
        <v>3690103</v>
      </c>
      <c r="K126" s="41" t="s">
        <v>27</v>
      </c>
    </row>
    <row r="127" spans="1:11">
      <c r="A127" s="54" t="s">
        <v>188</v>
      </c>
      <c r="B127" s="54" t="s">
        <v>96</v>
      </c>
      <c r="C127" s="54" t="s">
        <v>96</v>
      </c>
      <c r="D127" s="54" t="s">
        <v>97</v>
      </c>
      <c r="E127" s="54" t="s">
        <v>96</v>
      </c>
      <c r="F127" s="57">
        <v>-3110.19</v>
      </c>
      <c r="G127" s="54" t="s">
        <v>96</v>
      </c>
      <c r="H127" s="41">
        <v>38300191</v>
      </c>
      <c r="I127" s="42" t="s">
        <v>23</v>
      </c>
      <c r="J127" s="41">
        <v>3690110</v>
      </c>
      <c r="K127" s="41" t="s">
        <v>263</v>
      </c>
    </row>
    <row r="128" spans="1:11">
      <c r="A128" s="54" t="s">
        <v>294</v>
      </c>
      <c r="B128" s="54" t="s">
        <v>98</v>
      </c>
      <c r="C128" s="54" t="s">
        <v>423</v>
      </c>
      <c r="D128" s="54" t="s">
        <v>103</v>
      </c>
      <c r="E128" s="54" t="s">
        <v>203</v>
      </c>
      <c r="F128" s="57">
        <v>-9999.99</v>
      </c>
      <c r="G128" s="54" t="s">
        <v>102</v>
      </c>
      <c r="H128" s="41">
        <v>38300191</v>
      </c>
      <c r="I128" s="42" t="s">
        <v>23</v>
      </c>
      <c r="J128" s="41">
        <v>3690110</v>
      </c>
      <c r="K128" s="41" t="s">
        <v>263</v>
      </c>
    </row>
    <row r="129" spans="1:11">
      <c r="A129" s="54" t="s">
        <v>297</v>
      </c>
      <c r="B129" s="54" t="s">
        <v>96</v>
      </c>
      <c r="C129" s="54" t="s">
        <v>96</v>
      </c>
      <c r="D129" s="54" t="s">
        <v>97</v>
      </c>
      <c r="E129" s="54" t="s">
        <v>96</v>
      </c>
      <c r="F129" s="57">
        <v>-9999.99</v>
      </c>
      <c r="G129" s="54" t="s">
        <v>96</v>
      </c>
      <c r="H129" s="41">
        <v>38300191</v>
      </c>
      <c r="I129" s="42" t="s">
        <v>23</v>
      </c>
      <c r="J129" s="41">
        <v>3690110</v>
      </c>
      <c r="K129" s="41" t="s">
        <v>263</v>
      </c>
    </row>
    <row r="130" spans="1:11">
      <c r="A130" s="54" t="s">
        <v>298</v>
      </c>
      <c r="B130" s="54" t="s">
        <v>96</v>
      </c>
      <c r="C130" s="54" t="s">
        <v>96</v>
      </c>
      <c r="D130" s="54" t="s">
        <v>97</v>
      </c>
      <c r="E130" s="54" t="s">
        <v>96</v>
      </c>
      <c r="F130" s="57">
        <v>-13110.18</v>
      </c>
      <c r="G130" s="54" t="s">
        <v>96</v>
      </c>
      <c r="H130" s="41">
        <v>38300191</v>
      </c>
      <c r="I130" s="42" t="s">
        <v>23</v>
      </c>
      <c r="J130" s="41">
        <v>3690110</v>
      </c>
      <c r="K130" s="41" t="s">
        <v>263</v>
      </c>
    </row>
    <row r="131" spans="1:11">
      <c r="A131" s="54" t="s">
        <v>188</v>
      </c>
      <c r="B131" s="54" t="s">
        <v>96</v>
      </c>
      <c r="C131" s="54" t="s">
        <v>96</v>
      </c>
      <c r="D131" s="54" t="s">
        <v>97</v>
      </c>
      <c r="E131" s="54" t="s">
        <v>96</v>
      </c>
      <c r="F131" s="57">
        <v>-318282.57</v>
      </c>
      <c r="G131" s="54" t="s">
        <v>96</v>
      </c>
      <c r="H131" s="42">
        <v>38300191</v>
      </c>
      <c r="I131" s="42" t="s">
        <v>23</v>
      </c>
      <c r="J131" s="42">
        <v>3690111</v>
      </c>
      <c r="K131" s="42" t="s">
        <v>293</v>
      </c>
    </row>
    <row r="132" spans="1:11">
      <c r="A132" s="54" t="s">
        <v>94</v>
      </c>
      <c r="B132" s="54" t="s">
        <v>98</v>
      </c>
      <c r="C132" s="54" t="s">
        <v>424</v>
      </c>
      <c r="D132" s="54" t="s">
        <v>100</v>
      </c>
      <c r="E132" s="54" t="s">
        <v>425</v>
      </c>
      <c r="F132" s="56">
        <v>-4000</v>
      </c>
      <c r="G132" s="54" t="s">
        <v>102</v>
      </c>
      <c r="H132" s="42">
        <v>38300191</v>
      </c>
      <c r="I132" s="42" t="s">
        <v>23</v>
      </c>
      <c r="J132" s="42">
        <v>3690111</v>
      </c>
      <c r="K132" s="42" t="s">
        <v>293</v>
      </c>
    </row>
    <row r="133" spans="1:11">
      <c r="A133" s="54" t="s">
        <v>201</v>
      </c>
      <c r="B133" s="54" t="s">
        <v>96</v>
      </c>
      <c r="C133" s="54" t="s">
        <v>96</v>
      </c>
      <c r="D133" s="54" t="s">
        <v>97</v>
      </c>
      <c r="E133" s="54" t="s">
        <v>96</v>
      </c>
      <c r="F133" s="56">
        <v>-4000</v>
      </c>
      <c r="G133" s="54" t="s">
        <v>96</v>
      </c>
      <c r="H133" s="42">
        <v>38300191</v>
      </c>
      <c r="I133" s="42" t="s">
        <v>23</v>
      </c>
      <c r="J133" s="42">
        <v>3690111</v>
      </c>
      <c r="K133" s="42" t="s">
        <v>293</v>
      </c>
    </row>
    <row r="134" spans="1:11">
      <c r="A134" s="54" t="s">
        <v>202</v>
      </c>
      <c r="B134" s="54" t="s">
        <v>96</v>
      </c>
      <c r="C134" s="54" t="s">
        <v>96</v>
      </c>
      <c r="D134" s="54" t="s">
        <v>97</v>
      </c>
      <c r="E134" s="54" t="s">
        <v>96</v>
      </c>
      <c r="F134" s="57">
        <v>-322282.57</v>
      </c>
      <c r="G134" s="54" t="s">
        <v>96</v>
      </c>
      <c r="H134" s="42">
        <v>38300191</v>
      </c>
      <c r="I134" s="42" t="s">
        <v>23</v>
      </c>
      <c r="J134" s="42">
        <v>3690111</v>
      </c>
      <c r="K134" s="42" t="s">
        <v>293</v>
      </c>
    </row>
    <row r="135" spans="1:11">
      <c r="A135" s="54" t="s">
        <v>294</v>
      </c>
      <c r="B135" s="54" t="s">
        <v>98</v>
      </c>
      <c r="C135" s="54" t="s">
        <v>426</v>
      </c>
      <c r="D135" s="54" t="s">
        <v>212</v>
      </c>
      <c r="E135" s="54" t="s">
        <v>427</v>
      </c>
      <c r="F135" s="56">
        <v>-4800</v>
      </c>
      <c r="G135" s="54" t="s">
        <v>102</v>
      </c>
      <c r="H135" s="42">
        <v>38300191</v>
      </c>
      <c r="I135" s="42" t="s">
        <v>23</v>
      </c>
      <c r="J135" s="42">
        <v>3690111</v>
      </c>
      <c r="K135" s="42" t="s">
        <v>293</v>
      </c>
    </row>
    <row r="136" spans="1:11">
      <c r="A136" s="54" t="s">
        <v>294</v>
      </c>
      <c r="B136" s="54" t="s">
        <v>98</v>
      </c>
      <c r="C136" s="54" t="s">
        <v>428</v>
      </c>
      <c r="D136" s="54" t="s">
        <v>100</v>
      </c>
      <c r="E136" s="54" t="s">
        <v>429</v>
      </c>
      <c r="F136" s="57">
        <v>-799.93</v>
      </c>
      <c r="G136" s="54" t="s">
        <v>102</v>
      </c>
      <c r="H136" s="42">
        <v>38300191</v>
      </c>
      <c r="I136" s="42" t="s">
        <v>23</v>
      </c>
      <c r="J136" s="42">
        <v>3690111</v>
      </c>
      <c r="K136" s="42" t="s">
        <v>293</v>
      </c>
    </row>
    <row r="137" spans="1:11">
      <c r="A137" s="54" t="s">
        <v>294</v>
      </c>
      <c r="B137" s="54" t="s">
        <v>98</v>
      </c>
      <c r="C137" s="54" t="s">
        <v>430</v>
      </c>
      <c r="D137" s="54" t="s">
        <v>106</v>
      </c>
      <c r="E137" s="54" t="s">
        <v>425</v>
      </c>
      <c r="F137" s="56">
        <v>-800</v>
      </c>
      <c r="G137" s="54" t="s">
        <v>102</v>
      </c>
      <c r="H137" s="42">
        <v>38300191</v>
      </c>
      <c r="I137" s="42" t="s">
        <v>23</v>
      </c>
      <c r="J137" s="42">
        <v>3690111</v>
      </c>
      <c r="K137" s="42" t="s">
        <v>293</v>
      </c>
    </row>
    <row r="138" spans="1:11">
      <c r="A138" s="54" t="s">
        <v>294</v>
      </c>
      <c r="B138" s="54" t="s">
        <v>98</v>
      </c>
      <c r="C138" s="54" t="s">
        <v>431</v>
      </c>
      <c r="D138" s="54" t="s">
        <v>106</v>
      </c>
      <c r="E138" s="54" t="s">
        <v>425</v>
      </c>
      <c r="F138" s="56">
        <v>-800</v>
      </c>
      <c r="G138" s="54" t="s">
        <v>102</v>
      </c>
      <c r="H138" s="42">
        <v>38300191</v>
      </c>
      <c r="I138" s="42" t="s">
        <v>23</v>
      </c>
      <c r="J138" s="42">
        <v>3690111</v>
      </c>
      <c r="K138" s="42" t="s">
        <v>293</v>
      </c>
    </row>
    <row r="139" spans="1:11">
      <c r="A139" s="54" t="s">
        <v>294</v>
      </c>
      <c r="B139" s="54" t="s">
        <v>98</v>
      </c>
      <c r="C139" s="54" t="s">
        <v>432</v>
      </c>
      <c r="D139" s="54" t="s">
        <v>103</v>
      </c>
      <c r="E139" s="54" t="s">
        <v>433</v>
      </c>
      <c r="F139" s="57">
        <v>-799.93</v>
      </c>
      <c r="G139" s="54" t="s">
        <v>102</v>
      </c>
      <c r="H139" s="42">
        <v>38300191</v>
      </c>
      <c r="I139" s="42" t="s">
        <v>23</v>
      </c>
      <c r="J139" s="42">
        <v>3690111</v>
      </c>
      <c r="K139" s="42" t="s">
        <v>293</v>
      </c>
    </row>
    <row r="140" spans="1:11">
      <c r="A140" s="54" t="s">
        <v>294</v>
      </c>
      <c r="B140" s="54" t="s">
        <v>98</v>
      </c>
      <c r="C140" s="54" t="s">
        <v>434</v>
      </c>
      <c r="D140" s="54" t="s">
        <v>103</v>
      </c>
      <c r="E140" s="54" t="s">
        <v>425</v>
      </c>
      <c r="F140" s="56">
        <v>-800</v>
      </c>
      <c r="G140" s="54" t="s">
        <v>102</v>
      </c>
      <c r="H140" s="42">
        <v>38300191</v>
      </c>
      <c r="I140" s="42" t="s">
        <v>23</v>
      </c>
      <c r="J140" s="42">
        <v>3690111</v>
      </c>
      <c r="K140" s="42" t="s">
        <v>293</v>
      </c>
    </row>
    <row r="141" spans="1:11">
      <c r="A141" s="54" t="s">
        <v>294</v>
      </c>
      <c r="B141" s="54" t="s">
        <v>98</v>
      </c>
      <c r="C141" s="54" t="s">
        <v>435</v>
      </c>
      <c r="D141" s="54" t="s">
        <v>103</v>
      </c>
      <c r="E141" s="54" t="s">
        <v>425</v>
      </c>
      <c r="F141" s="56">
        <v>-800</v>
      </c>
      <c r="G141" s="54" t="s">
        <v>102</v>
      </c>
      <c r="H141" s="42">
        <v>38300191</v>
      </c>
      <c r="I141" s="42" t="s">
        <v>23</v>
      </c>
      <c r="J141" s="42">
        <v>3690111</v>
      </c>
      <c r="K141" s="42" t="s">
        <v>293</v>
      </c>
    </row>
    <row r="142" spans="1:11">
      <c r="A142" s="54" t="s">
        <v>294</v>
      </c>
      <c r="B142" s="54" t="s">
        <v>98</v>
      </c>
      <c r="C142" s="54" t="s">
        <v>436</v>
      </c>
      <c r="D142" s="54" t="s">
        <v>103</v>
      </c>
      <c r="E142" s="54" t="s">
        <v>425</v>
      </c>
      <c r="F142" s="56">
        <v>-800</v>
      </c>
      <c r="G142" s="54" t="s">
        <v>102</v>
      </c>
      <c r="H142" s="42">
        <v>38300191</v>
      </c>
      <c r="I142" s="42" t="s">
        <v>23</v>
      </c>
      <c r="J142" s="42">
        <v>3690111</v>
      </c>
      <c r="K142" s="42" t="s">
        <v>293</v>
      </c>
    </row>
    <row r="143" spans="1:11">
      <c r="A143" s="54" t="s">
        <v>294</v>
      </c>
      <c r="B143" s="54" t="s">
        <v>98</v>
      </c>
      <c r="C143" s="54" t="s">
        <v>437</v>
      </c>
      <c r="D143" s="54" t="s">
        <v>103</v>
      </c>
      <c r="E143" s="54" t="s">
        <v>425</v>
      </c>
      <c r="F143" s="56">
        <v>-800</v>
      </c>
      <c r="G143" s="54" t="s">
        <v>102</v>
      </c>
      <c r="H143" s="42">
        <v>38300191</v>
      </c>
      <c r="I143" s="42" t="s">
        <v>23</v>
      </c>
      <c r="J143" s="42">
        <v>3690111</v>
      </c>
      <c r="K143" s="42" t="s">
        <v>293</v>
      </c>
    </row>
    <row r="144" spans="1:11">
      <c r="A144" s="54" t="s">
        <v>294</v>
      </c>
      <c r="B144" s="54" t="s">
        <v>98</v>
      </c>
      <c r="C144" s="54" t="s">
        <v>438</v>
      </c>
      <c r="D144" s="54" t="s">
        <v>103</v>
      </c>
      <c r="E144" s="54" t="s">
        <v>425</v>
      </c>
      <c r="F144" s="56">
        <v>-800</v>
      </c>
      <c r="G144" s="54" t="s">
        <v>102</v>
      </c>
      <c r="H144" s="42">
        <v>38300191</v>
      </c>
      <c r="I144" s="42" t="s">
        <v>23</v>
      </c>
      <c r="J144" s="42">
        <v>3690111</v>
      </c>
      <c r="K144" s="42" t="s">
        <v>293</v>
      </c>
    </row>
    <row r="145" spans="1:11">
      <c r="A145" s="54" t="s">
        <v>294</v>
      </c>
      <c r="B145" s="54" t="s">
        <v>98</v>
      </c>
      <c r="C145" s="54" t="s">
        <v>439</v>
      </c>
      <c r="D145" s="54" t="s">
        <v>103</v>
      </c>
      <c r="E145" s="54" t="s">
        <v>425</v>
      </c>
      <c r="F145" s="56">
        <v>-800</v>
      </c>
      <c r="G145" s="54" t="s">
        <v>102</v>
      </c>
      <c r="H145" s="42">
        <v>38300191</v>
      </c>
      <c r="I145" s="42" t="s">
        <v>23</v>
      </c>
      <c r="J145" s="42">
        <v>3690111</v>
      </c>
      <c r="K145" s="42" t="s">
        <v>293</v>
      </c>
    </row>
    <row r="146" spans="1:11">
      <c r="A146" s="54" t="s">
        <v>294</v>
      </c>
      <c r="B146" s="54" t="s">
        <v>98</v>
      </c>
      <c r="C146" s="54" t="s">
        <v>440</v>
      </c>
      <c r="D146" s="54" t="s">
        <v>103</v>
      </c>
      <c r="E146" s="54" t="s">
        <v>425</v>
      </c>
      <c r="F146" s="56">
        <v>-800</v>
      </c>
      <c r="G146" s="54" t="s">
        <v>102</v>
      </c>
      <c r="H146" s="42">
        <v>38300191</v>
      </c>
      <c r="I146" s="42" t="s">
        <v>23</v>
      </c>
      <c r="J146" s="42">
        <v>3690111</v>
      </c>
      <c r="K146" s="42" t="s">
        <v>293</v>
      </c>
    </row>
    <row r="147" spans="1:11">
      <c r="A147" s="54" t="s">
        <v>294</v>
      </c>
      <c r="B147" s="54" t="s">
        <v>98</v>
      </c>
      <c r="C147" s="54" t="s">
        <v>441</v>
      </c>
      <c r="D147" s="54" t="s">
        <v>103</v>
      </c>
      <c r="E147" s="54" t="s">
        <v>425</v>
      </c>
      <c r="F147" s="56">
        <v>-800</v>
      </c>
      <c r="G147" s="54" t="s">
        <v>102</v>
      </c>
      <c r="H147" s="42">
        <v>38300191</v>
      </c>
      <c r="I147" s="42" t="s">
        <v>23</v>
      </c>
      <c r="J147" s="42">
        <v>3690111</v>
      </c>
      <c r="K147" s="42" t="s">
        <v>293</v>
      </c>
    </row>
    <row r="148" spans="1:11">
      <c r="A148" s="54" t="s">
        <v>294</v>
      </c>
      <c r="B148" s="54" t="s">
        <v>98</v>
      </c>
      <c r="C148" s="54" t="s">
        <v>442</v>
      </c>
      <c r="D148" s="54" t="s">
        <v>103</v>
      </c>
      <c r="E148" s="54" t="s">
        <v>425</v>
      </c>
      <c r="F148" s="56">
        <v>-800</v>
      </c>
      <c r="G148" s="54" t="s">
        <v>102</v>
      </c>
      <c r="H148" s="42">
        <v>38300191</v>
      </c>
      <c r="I148" s="42" t="s">
        <v>23</v>
      </c>
      <c r="J148" s="42">
        <v>3690111</v>
      </c>
      <c r="K148" s="42" t="s">
        <v>293</v>
      </c>
    </row>
    <row r="149" spans="1:11">
      <c r="A149" s="54" t="s">
        <v>294</v>
      </c>
      <c r="B149" s="54" t="s">
        <v>98</v>
      </c>
      <c r="C149" s="54" t="s">
        <v>443</v>
      </c>
      <c r="D149" s="54" t="s">
        <v>103</v>
      </c>
      <c r="E149" s="54" t="s">
        <v>425</v>
      </c>
      <c r="F149" s="56">
        <v>-800</v>
      </c>
      <c r="G149" s="54" t="s">
        <v>102</v>
      </c>
      <c r="H149" s="42">
        <v>38300191</v>
      </c>
      <c r="I149" s="42" t="s">
        <v>23</v>
      </c>
      <c r="J149" s="42">
        <v>3690111</v>
      </c>
      <c r="K149" s="42" t="s">
        <v>293</v>
      </c>
    </row>
    <row r="150" spans="1:11">
      <c r="A150" s="54" t="s">
        <v>294</v>
      </c>
      <c r="B150" s="54" t="s">
        <v>98</v>
      </c>
      <c r="C150" s="54" t="s">
        <v>444</v>
      </c>
      <c r="D150" s="54" t="s">
        <v>103</v>
      </c>
      <c r="E150" s="54" t="s">
        <v>425</v>
      </c>
      <c r="F150" s="56">
        <v>-800</v>
      </c>
      <c r="G150" s="54" t="s">
        <v>102</v>
      </c>
      <c r="H150" s="42">
        <v>38300191</v>
      </c>
      <c r="I150" s="42" t="s">
        <v>23</v>
      </c>
      <c r="J150" s="42">
        <v>3690111</v>
      </c>
      <c r="K150" s="42" t="s">
        <v>293</v>
      </c>
    </row>
    <row r="151" spans="1:11">
      <c r="A151" s="54" t="s">
        <v>294</v>
      </c>
      <c r="B151" s="54" t="s">
        <v>98</v>
      </c>
      <c r="C151" s="54" t="s">
        <v>445</v>
      </c>
      <c r="D151" s="54" t="s">
        <v>103</v>
      </c>
      <c r="E151" s="54" t="s">
        <v>425</v>
      </c>
      <c r="F151" s="56">
        <v>-800</v>
      </c>
      <c r="G151" s="54" t="s">
        <v>102</v>
      </c>
      <c r="H151" s="42">
        <v>38300191</v>
      </c>
      <c r="I151" s="42" t="s">
        <v>23</v>
      </c>
      <c r="J151" s="42">
        <v>3690111</v>
      </c>
      <c r="K151" s="42" t="s">
        <v>293</v>
      </c>
    </row>
    <row r="152" spans="1:11">
      <c r="A152" s="54" t="s">
        <v>294</v>
      </c>
      <c r="B152" s="54" t="s">
        <v>98</v>
      </c>
      <c r="C152" s="54" t="s">
        <v>446</v>
      </c>
      <c r="D152" s="54" t="s">
        <v>103</v>
      </c>
      <c r="E152" s="54" t="s">
        <v>425</v>
      </c>
      <c r="F152" s="56">
        <v>-800</v>
      </c>
      <c r="G152" s="54" t="s">
        <v>102</v>
      </c>
      <c r="H152" s="42">
        <v>38300191</v>
      </c>
      <c r="I152" s="42" t="s">
        <v>23</v>
      </c>
      <c r="J152" s="42">
        <v>3690111</v>
      </c>
      <c r="K152" s="42" t="s">
        <v>293</v>
      </c>
    </row>
    <row r="153" spans="1:11">
      <c r="A153" s="54" t="s">
        <v>294</v>
      </c>
      <c r="B153" s="54" t="s">
        <v>98</v>
      </c>
      <c r="C153" s="54" t="s">
        <v>447</v>
      </c>
      <c r="D153" s="54" t="s">
        <v>103</v>
      </c>
      <c r="E153" s="54" t="s">
        <v>425</v>
      </c>
      <c r="F153" s="56">
        <v>-800</v>
      </c>
      <c r="G153" s="54" t="s">
        <v>102</v>
      </c>
      <c r="H153" s="42">
        <v>38300191</v>
      </c>
      <c r="I153" s="42" t="s">
        <v>23</v>
      </c>
      <c r="J153" s="42">
        <v>3690111</v>
      </c>
      <c r="K153" s="42" t="s">
        <v>293</v>
      </c>
    </row>
    <row r="154" spans="1:11">
      <c r="A154" s="54" t="s">
        <v>294</v>
      </c>
      <c r="B154" s="54" t="s">
        <v>98</v>
      </c>
      <c r="C154" s="54" t="s">
        <v>448</v>
      </c>
      <c r="D154" s="54" t="s">
        <v>103</v>
      </c>
      <c r="E154" s="54" t="s">
        <v>425</v>
      </c>
      <c r="F154" s="56">
        <v>-800</v>
      </c>
      <c r="G154" s="54" t="s">
        <v>102</v>
      </c>
      <c r="H154" s="42">
        <v>38300191</v>
      </c>
      <c r="I154" s="42" t="s">
        <v>23</v>
      </c>
      <c r="J154" s="42">
        <v>3690111</v>
      </c>
      <c r="K154" s="42" t="s">
        <v>293</v>
      </c>
    </row>
    <row r="155" spans="1:11">
      <c r="A155" s="54" t="s">
        <v>294</v>
      </c>
      <c r="B155" s="54" t="s">
        <v>98</v>
      </c>
      <c r="C155" s="54" t="s">
        <v>449</v>
      </c>
      <c r="D155" s="54" t="s">
        <v>103</v>
      </c>
      <c r="E155" s="54" t="s">
        <v>425</v>
      </c>
      <c r="F155" s="56">
        <v>-800</v>
      </c>
      <c r="G155" s="54" t="s">
        <v>102</v>
      </c>
      <c r="H155" s="42">
        <v>38300191</v>
      </c>
      <c r="I155" s="42" t="s">
        <v>23</v>
      </c>
      <c r="J155" s="42">
        <v>3690111</v>
      </c>
      <c r="K155" s="42" t="s">
        <v>293</v>
      </c>
    </row>
    <row r="156" spans="1:11">
      <c r="A156" s="54" t="s">
        <v>294</v>
      </c>
      <c r="B156" s="54" t="s">
        <v>98</v>
      </c>
      <c r="C156" s="54" t="s">
        <v>450</v>
      </c>
      <c r="D156" s="54" t="s">
        <v>103</v>
      </c>
      <c r="E156" s="54" t="s">
        <v>425</v>
      </c>
      <c r="F156" s="56">
        <v>-800</v>
      </c>
      <c r="G156" s="54" t="s">
        <v>102</v>
      </c>
      <c r="H156" s="42">
        <v>38300191</v>
      </c>
      <c r="I156" s="42" t="s">
        <v>23</v>
      </c>
      <c r="J156" s="42">
        <v>3690111</v>
      </c>
      <c r="K156" s="42" t="s">
        <v>293</v>
      </c>
    </row>
    <row r="157" spans="1:11">
      <c r="A157" s="54" t="s">
        <v>294</v>
      </c>
      <c r="B157" s="54" t="s">
        <v>98</v>
      </c>
      <c r="C157" s="54" t="s">
        <v>451</v>
      </c>
      <c r="D157" s="54" t="s">
        <v>103</v>
      </c>
      <c r="E157" s="54" t="s">
        <v>425</v>
      </c>
      <c r="F157" s="56">
        <v>-800</v>
      </c>
      <c r="G157" s="54" t="s">
        <v>102</v>
      </c>
      <c r="H157" s="42">
        <v>38300191</v>
      </c>
      <c r="I157" s="42" t="s">
        <v>23</v>
      </c>
      <c r="J157" s="42">
        <v>3690111</v>
      </c>
      <c r="K157" s="42" t="s">
        <v>293</v>
      </c>
    </row>
    <row r="158" spans="1:11">
      <c r="A158" s="54" t="s">
        <v>294</v>
      </c>
      <c r="B158" s="54" t="s">
        <v>98</v>
      </c>
      <c r="C158" s="54" t="s">
        <v>452</v>
      </c>
      <c r="D158" s="54" t="s">
        <v>103</v>
      </c>
      <c r="E158" s="54" t="s">
        <v>425</v>
      </c>
      <c r="F158" s="56">
        <v>-800</v>
      </c>
      <c r="G158" s="54" t="s">
        <v>102</v>
      </c>
      <c r="H158" s="42">
        <v>38300191</v>
      </c>
      <c r="I158" s="42" t="s">
        <v>23</v>
      </c>
      <c r="J158" s="42">
        <v>3690111</v>
      </c>
      <c r="K158" s="42" t="s">
        <v>293</v>
      </c>
    </row>
    <row r="159" spans="1:11">
      <c r="A159" s="54" t="s">
        <v>297</v>
      </c>
      <c r="B159" s="54" t="s">
        <v>96</v>
      </c>
      <c r="C159" s="54" t="s">
        <v>96</v>
      </c>
      <c r="D159" s="54" t="s">
        <v>97</v>
      </c>
      <c r="E159" s="54" t="s">
        <v>96</v>
      </c>
      <c r="F159" s="57">
        <v>-23199.86</v>
      </c>
      <c r="G159" s="54" t="s">
        <v>96</v>
      </c>
      <c r="H159" s="42">
        <v>38300191</v>
      </c>
      <c r="I159" s="42" t="s">
        <v>23</v>
      </c>
      <c r="J159" s="42">
        <v>3690111</v>
      </c>
      <c r="K159" s="42" t="s">
        <v>293</v>
      </c>
    </row>
    <row r="160" spans="1:11">
      <c r="A160" s="54" t="s">
        <v>298</v>
      </c>
      <c r="B160" s="54" t="s">
        <v>96</v>
      </c>
      <c r="C160" s="54" t="s">
        <v>96</v>
      </c>
      <c r="D160" s="54" t="s">
        <v>97</v>
      </c>
      <c r="E160" s="54" t="s">
        <v>96</v>
      </c>
      <c r="F160" s="57">
        <v>-345482.43</v>
      </c>
      <c r="G160" s="54" t="s">
        <v>96</v>
      </c>
      <c r="H160" s="42">
        <v>38300191</v>
      </c>
      <c r="I160" s="42" t="s">
        <v>23</v>
      </c>
      <c r="J160" s="42">
        <v>3690111</v>
      </c>
      <c r="K160" s="42" t="s">
        <v>293</v>
      </c>
    </row>
    <row r="161" spans="1:11">
      <c r="A161" s="54" t="s">
        <v>453</v>
      </c>
      <c r="B161" s="54" t="s">
        <v>98</v>
      </c>
      <c r="C161" s="54" t="s">
        <v>454</v>
      </c>
      <c r="D161" s="54" t="s">
        <v>100</v>
      </c>
      <c r="E161" s="54" t="s">
        <v>455</v>
      </c>
      <c r="F161" s="56">
        <v>-2400</v>
      </c>
      <c r="G161" s="54" t="s">
        <v>102</v>
      </c>
      <c r="H161" s="42">
        <v>38300191</v>
      </c>
      <c r="I161" s="42" t="s">
        <v>23</v>
      </c>
      <c r="J161" s="42">
        <v>3690111</v>
      </c>
      <c r="K161" s="42" t="s">
        <v>293</v>
      </c>
    </row>
    <row r="162" spans="1:11">
      <c r="A162" s="54" t="s">
        <v>453</v>
      </c>
      <c r="B162" s="54" t="s">
        <v>98</v>
      </c>
      <c r="C162" s="54" t="s">
        <v>454</v>
      </c>
      <c r="D162" s="54" t="s">
        <v>121</v>
      </c>
      <c r="E162" s="54" t="s">
        <v>456</v>
      </c>
      <c r="F162" s="57">
        <v>1638</v>
      </c>
      <c r="G162" s="54" t="s">
        <v>120</v>
      </c>
      <c r="H162" s="42">
        <v>38300191</v>
      </c>
      <c r="I162" s="42" t="s">
        <v>23</v>
      </c>
      <c r="J162" s="42">
        <v>3690111</v>
      </c>
      <c r="K162" s="42" t="s">
        <v>293</v>
      </c>
    </row>
    <row r="163" spans="1:11">
      <c r="A163" s="54" t="s">
        <v>453</v>
      </c>
      <c r="B163" s="54" t="s">
        <v>98</v>
      </c>
      <c r="C163" s="54" t="s">
        <v>457</v>
      </c>
      <c r="D163" s="54" t="s">
        <v>103</v>
      </c>
      <c r="E163" s="54" t="s">
        <v>425</v>
      </c>
      <c r="F163" s="57">
        <v>4.79</v>
      </c>
      <c r="G163" s="54" t="s">
        <v>211</v>
      </c>
      <c r="H163" s="42">
        <v>38300191</v>
      </c>
      <c r="I163" s="42" t="s">
        <v>23</v>
      </c>
      <c r="J163" s="42">
        <v>3690111</v>
      </c>
      <c r="K163" s="42" t="s">
        <v>293</v>
      </c>
    </row>
    <row r="164" spans="1:11">
      <c r="A164" s="54" t="s">
        <v>458</v>
      </c>
      <c r="B164" s="54" t="s">
        <v>96</v>
      </c>
      <c r="C164" s="54" t="s">
        <v>96</v>
      </c>
      <c r="D164" s="54" t="s">
        <v>97</v>
      </c>
      <c r="E164" s="54" t="s">
        <v>96</v>
      </c>
      <c r="F164" s="57">
        <v>-757.21</v>
      </c>
      <c r="G164" s="54" t="s">
        <v>96</v>
      </c>
      <c r="H164" s="42">
        <v>38300191</v>
      </c>
      <c r="I164" s="42" t="s">
        <v>23</v>
      </c>
      <c r="J164" s="42">
        <v>3690111</v>
      </c>
      <c r="K164" s="42" t="s">
        <v>293</v>
      </c>
    </row>
    <row r="165" spans="1:11">
      <c r="A165" s="54" t="s">
        <v>459</v>
      </c>
      <c r="B165" s="54" t="s">
        <v>96</v>
      </c>
      <c r="C165" s="54" t="s">
        <v>96</v>
      </c>
      <c r="D165" s="54" t="s">
        <v>97</v>
      </c>
      <c r="E165" s="54" t="s">
        <v>96</v>
      </c>
      <c r="F165" s="57">
        <v>-346239.64</v>
      </c>
      <c r="G165" s="54" t="s">
        <v>96</v>
      </c>
      <c r="H165" s="42">
        <v>38300191</v>
      </c>
      <c r="I165" s="42" t="s">
        <v>23</v>
      </c>
      <c r="J165" s="42">
        <v>3690111</v>
      </c>
      <c r="K165" s="42" t="s">
        <v>293</v>
      </c>
    </row>
    <row r="166" spans="1:11">
      <c r="A166" s="54" t="s">
        <v>460</v>
      </c>
      <c r="B166" s="54" t="s">
        <v>98</v>
      </c>
      <c r="C166" s="54" t="s">
        <v>461</v>
      </c>
      <c r="D166" s="54" t="s">
        <v>103</v>
      </c>
      <c r="E166" s="54" t="s">
        <v>425</v>
      </c>
      <c r="F166" s="56">
        <v>-800</v>
      </c>
      <c r="G166" s="54" t="s">
        <v>120</v>
      </c>
      <c r="H166" s="42">
        <v>38300191</v>
      </c>
      <c r="I166" s="42" t="s">
        <v>23</v>
      </c>
      <c r="J166" s="42">
        <v>3690111</v>
      </c>
      <c r="K166" s="42" t="s">
        <v>293</v>
      </c>
    </row>
    <row r="167" spans="1:11">
      <c r="A167" s="54" t="s">
        <v>460</v>
      </c>
      <c r="B167" s="54" t="s">
        <v>98</v>
      </c>
      <c r="C167" s="54" t="s">
        <v>430</v>
      </c>
      <c r="D167" s="54" t="s">
        <v>103</v>
      </c>
      <c r="E167" s="54" t="s">
        <v>425</v>
      </c>
      <c r="F167" s="56">
        <v>-800</v>
      </c>
      <c r="G167" s="54" t="s">
        <v>462</v>
      </c>
      <c r="H167" s="42">
        <v>38300191</v>
      </c>
      <c r="I167" s="42" t="s">
        <v>23</v>
      </c>
      <c r="J167" s="42">
        <v>3690111</v>
      </c>
      <c r="K167" s="42" t="s">
        <v>293</v>
      </c>
    </row>
    <row r="168" spans="1:11">
      <c r="A168" s="54" t="s">
        <v>460</v>
      </c>
      <c r="B168" s="54" t="s">
        <v>98</v>
      </c>
      <c r="C168" s="54" t="s">
        <v>452</v>
      </c>
      <c r="D168" s="54" t="s">
        <v>103</v>
      </c>
      <c r="E168" s="54" t="s">
        <v>425</v>
      </c>
      <c r="F168" s="56">
        <v>-800</v>
      </c>
      <c r="G168" s="54" t="s">
        <v>120</v>
      </c>
      <c r="H168" s="42">
        <v>38300191</v>
      </c>
      <c r="I168" s="42" t="s">
        <v>23</v>
      </c>
      <c r="J168" s="42">
        <v>3690111</v>
      </c>
      <c r="K168" s="42" t="s">
        <v>293</v>
      </c>
    </row>
    <row r="169" spans="1:11">
      <c r="A169" s="54" t="s">
        <v>460</v>
      </c>
      <c r="B169" s="54" t="s">
        <v>98</v>
      </c>
      <c r="C169" s="54" t="s">
        <v>463</v>
      </c>
      <c r="D169" s="54" t="s">
        <v>103</v>
      </c>
      <c r="E169" s="54" t="s">
        <v>425</v>
      </c>
      <c r="F169" s="56">
        <v>-800</v>
      </c>
      <c r="G169" s="54" t="s">
        <v>102</v>
      </c>
      <c r="H169" s="42">
        <v>38300191</v>
      </c>
      <c r="I169" s="42" t="s">
        <v>23</v>
      </c>
      <c r="J169" s="42">
        <v>3690111</v>
      </c>
      <c r="K169" s="42" t="s">
        <v>293</v>
      </c>
    </row>
    <row r="170" spans="1:11">
      <c r="A170" s="54" t="s">
        <v>464</v>
      </c>
      <c r="B170" s="54" t="s">
        <v>96</v>
      </c>
      <c r="C170" s="54" t="s">
        <v>96</v>
      </c>
      <c r="D170" s="54" t="s">
        <v>97</v>
      </c>
      <c r="E170" s="54" t="s">
        <v>96</v>
      </c>
      <c r="F170" s="56">
        <v>-3200</v>
      </c>
      <c r="G170" s="54" t="s">
        <v>96</v>
      </c>
      <c r="H170" s="42">
        <v>38300191</v>
      </c>
      <c r="I170" s="42" t="s">
        <v>23</v>
      </c>
      <c r="J170" s="42">
        <v>3690111</v>
      </c>
      <c r="K170" s="42" t="s">
        <v>293</v>
      </c>
    </row>
    <row r="171" spans="1:11">
      <c r="A171" s="54" t="s">
        <v>465</v>
      </c>
      <c r="B171" s="54" t="s">
        <v>96</v>
      </c>
      <c r="C171" s="54" t="s">
        <v>96</v>
      </c>
      <c r="D171" s="54" t="s">
        <v>97</v>
      </c>
      <c r="E171" s="54" t="s">
        <v>96</v>
      </c>
      <c r="F171" s="57">
        <v>-349439.64</v>
      </c>
      <c r="G171" s="54" t="s">
        <v>96</v>
      </c>
      <c r="H171" s="42">
        <v>38300191</v>
      </c>
      <c r="I171" s="42" t="s">
        <v>23</v>
      </c>
      <c r="J171" s="42">
        <v>3690111</v>
      </c>
      <c r="K171" s="42" t="s">
        <v>293</v>
      </c>
    </row>
    <row r="172" spans="1:11">
      <c r="A172" s="54" t="s">
        <v>403</v>
      </c>
      <c r="B172" s="54" t="s">
        <v>98</v>
      </c>
      <c r="C172" s="54" t="s">
        <v>461</v>
      </c>
      <c r="D172" s="54" t="s">
        <v>103</v>
      </c>
      <c r="E172" s="54" t="s">
        <v>425</v>
      </c>
      <c r="F172" s="56">
        <v>-800</v>
      </c>
      <c r="G172" s="54" t="s">
        <v>120</v>
      </c>
      <c r="H172" s="42">
        <v>38300191</v>
      </c>
      <c r="I172" s="42" t="s">
        <v>23</v>
      </c>
      <c r="J172" s="42">
        <v>3690111</v>
      </c>
      <c r="K172" s="42" t="s">
        <v>293</v>
      </c>
    </row>
    <row r="173" spans="1:11">
      <c r="A173" s="54" t="s">
        <v>403</v>
      </c>
      <c r="B173" s="54" t="s">
        <v>98</v>
      </c>
      <c r="C173" s="54" t="s">
        <v>452</v>
      </c>
      <c r="D173" s="54" t="s">
        <v>103</v>
      </c>
      <c r="E173" s="54" t="s">
        <v>425</v>
      </c>
      <c r="F173" s="57">
        <v>800</v>
      </c>
      <c r="G173" s="54" t="s">
        <v>120</v>
      </c>
      <c r="H173" s="42">
        <v>38300191</v>
      </c>
      <c r="I173" s="42" t="s">
        <v>23</v>
      </c>
      <c r="J173" s="42">
        <v>3690111</v>
      </c>
      <c r="K173" s="42" t="s">
        <v>293</v>
      </c>
    </row>
    <row r="174" spans="1:11">
      <c r="A174" s="54" t="s">
        <v>421</v>
      </c>
      <c r="B174" s="54" t="s">
        <v>96</v>
      </c>
      <c r="C174" s="54" t="s">
        <v>96</v>
      </c>
      <c r="D174" s="54" t="s">
        <v>97</v>
      </c>
      <c r="E174" s="54" t="s">
        <v>96</v>
      </c>
      <c r="F174" s="57">
        <v>0</v>
      </c>
      <c r="G174" s="54" t="s">
        <v>96</v>
      </c>
      <c r="H174" s="42">
        <v>38300191</v>
      </c>
      <c r="I174" s="42" t="s">
        <v>23</v>
      </c>
      <c r="J174" s="42">
        <v>3690111</v>
      </c>
      <c r="K174" s="42" t="s">
        <v>293</v>
      </c>
    </row>
    <row r="175" spans="1:11">
      <c r="A175" s="54" t="s">
        <v>422</v>
      </c>
      <c r="B175" s="54" t="s">
        <v>96</v>
      </c>
      <c r="C175" s="54" t="s">
        <v>96</v>
      </c>
      <c r="D175" s="54" t="s">
        <v>97</v>
      </c>
      <c r="E175" s="54" t="s">
        <v>96</v>
      </c>
      <c r="F175" s="57">
        <v>-349439.64</v>
      </c>
      <c r="G175" s="54" t="s">
        <v>96</v>
      </c>
      <c r="H175" s="42">
        <v>38300191</v>
      </c>
      <c r="I175" s="42" t="s">
        <v>23</v>
      </c>
      <c r="J175" s="42">
        <v>3690111</v>
      </c>
      <c r="K175" s="42" t="s">
        <v>293</v>
      </c>
    </row>
    <row r="176" spans="1:11">
      <c r="A176" s="54" t="s">
        <v>466</v>
      </c>
      <c r="B176" s="54" t="s">
        <v>98</v>
      </c>
      <c r="C176" s="54" t="s">
        <v>426</v>
      </c>
      <c r="D176" s="54" t="s">
        <v>212</v>
      </c>
      <c r="E176" s="54" t="s">
        <v>427</v>
      </c>
      <c r="F176" s="57">
        <v>-4799.99</v>
      </c>
      <c r="G176" s="54" t="s">
        <v>102</v>
      </c>
      <c r="H176" s="42">
        <v>38300191</v>
      </c>
      <c r="I176" s="42" t="s">
        <v>23</v>
      </c>
      <c r="J176" s="42">
        <v>3690111</v>
      </c>
      <c r="K176" s="42" t="s">
        <v>293</v>
      </c>
    </row>
    <row r="177" spans="1:11">
      <c r="A177" s="54" t="s">
        <v>467</v>
      </c>
      <c r="B177" s="54" t="s">
        <v>96</v>
      </c>
      <c r="C177" s="54" t="s">
        <v>96</v>
      </c>
      <c r="D177" s="54" t="s">
        <v>97</v>
      </c>
      <c r="E177" s="54" t="s">
        <v>96</v>
      </c>
      <c r="F177" s="57">
        <v>-4799.99</v>
      </c>
      <c r="G177" s="54" t="s">
        <v>96</v>
      </c>
      <c r="H177" s="42">
        <v>38300191</v>
      </c>
      <c r="I177" s="42" t="s">
        <v>23</v>
      </c>
      <c r="J177" s="42">
        <v>3690111</v>
      </c>
      <c r="K177" s="42" t="s">
        <v>293</v>
      </c>
    </row>
    <row r="178" spans="1:11">
      <c r="A178" s="54" t="s">
        <v>468</v>
      </c>
      <c r="B178" s="54" t="s">
        <v>96</v>
      </c>
      <c r="C178" s="54" t="s">
        <v>96</v>
      </c>
      <c r="D178" s="54" t="s">
        <v>97</v>
      </c>
      <c r="E178" s="54" t="s">
        <v>96</v>
      </c>
      <c r="F178" s="57">
        <v>-354239.63</v>
      </c>
      <c r="G178" s="54" t="s">
        <v>96</v>
      </c>
      <c r="H178" s="42">
        <v>38300191</v>
      </c>
      <c r="I178" s="42" t="s">
        <v>23</v>
      </c>
      <c r="J178" s="42">
        <v>3690111</v>
      </c>
      <c r="K178" s="42" t="s">
        <v>293</v>
      </c>
    </row>
    <row r="179" spans="1:11">
      <c r="A179" s="54" t="s">
        <v>188</v>
      </c>
      <c r="B179" s="54" t="s">
        <v>96</v>
      </c>
      <c r="C179" s="54" t="s">
        <v>96</v>
      </c>
      <c r="D179" s="54" t="s">
        <v>97</v>
      </c>
      <c r="E179" s="54" t="s">
        <v>96</v>
      </c>
      <c r="F179" s="57">
        <v>-406811.06</v>
      </c>
      <c r="G179" s="54" t="s">
        <v>96</v>
      </c>
      <c r="H179" s="41">
        <v>38300191</v>
      </c>
      <c r="I179" s="42" t="s">
        <v>23</v>
      </c>
      <c r="J179" s="42">
        <v>3690113</v>
      </c>
      <c r="K179" s="42" t="s">
        <v>276</v>
      </c>
    </row>
    <row r="180" spans="1:11">
      <c r="A180" s="54" t="s">
        <v>469</v>
      </c>
      <c r="B180" s="54" t="s">
        <v>98</v>
      </c>
      <c r="C180" s="54" t="s">
        <v>470</v>
      </c>
      <c r="D180" s="54" t="s">
        <v>103</v>
      </c>
      <c r="E180" s="54" t="s">
        <v>276</v>
      </c>
      <c r="F180" s="57">
        <v>-114913.89</v>
      </c>
      <c r="G180" s="54" t="s">
        <v>102</v>
      </c>
      <c r="H180" s="41">
        <v>38300191</v>
      </c>
      <c r="I180" s="42" t="s">
        <v>23</v>
      </c>
      <c r="J180" s="42">
        <v>3690113</v>
      </c>
      <c r="K180" s="42" t="s">
        <v>276</v>
      </c>
    </row>
    <row r="181" spans="1:11">
      <c r="A181" s="54" t="s">
        <v>469</v>
      </c>
      <c r="B181" s="54" t="s">
        <v>98</v>
      </c>
      <c r="C181" s="54" t="s">
        <v>471</v>
      </c>
      <c r="D181" s="54" t="s">
        <v>103</v>
      </c>
      <c r="E181" s="54" t="s">
        <v>276</v>
      </c>
      <c r="F181" s="55">
        <v>-99999.9</v>
      </c>
      <c r="G181" s="54" t="s">
        <v>102</v>
      </c>
      <c r="H181" s="41">
        <v>38300191</v>
      </c>
      <c r="I181" s="42" t="s">
        <v>23</v>
      </c>
      <c r="J181" s="42">
        <v>3690113</v>
      </c>
      <c r="K181" s="42" t="s">
        <v>276</v>
      </c>
    </row>
    <row r="182" spans="1:11">
      <c r="A182" s="54" t="s">
        <v>472</v>
      </c>
      <c r="B182" s="54" t="s">
        <v>96</v>
      </c>
      <c r="C182" s="54" t="s">
        <v>96</v>
      </c>
      <c r="D182" s="54" t="s">
        <v>97</v>
      </c>
      <c r="E182" s="54" t="s">
        <v>96</v>
      </c>
      <c r="F182" s="57">
        <v>-214913.79</v>
      </c>
      <c r="G182" s="54" t="s">
        <v>96</v>
      </c>
      <c r="H182" s="41">
        <v>38300191</v>
      </c>
      <c r="I182" s="42" t="s">
        <v>23</v>
      </c>
      <c r="J182" s="42">
        <v>3690113</v>
      </c>
      <c r="K182" s="42" t="s">
        <v>276</v>
      </c>
    </row>
    <row r="183" spans="1:11">
      <c r="A183" s="54" t="s">
        <v>473</v>
      </c>
      <c r="B183" s="54" t="s">
        <v>96</v>
      </c>
      <c r="C183" s="54" t="s">
        <v>96</v>
      </c>
      <c r="D183" s="54" t="s">
        <v>97</v>
      </c>
      <c r="E183" s="54" t="s">
        <v>96</v>
      </c>
      <c r="F183" s="57">
        <v>-621724.85</v>
      </c>
      <c r="G183" s="54" t="s">
        <v>96</v>
      </c>
      <c r="H183" s="41">
        <v>38300191</v>
      </c>
      <c r="I183" s="42" t="s">
        <v>23</v>
      </c>
      <c r="J183" s="42">
        <v>3690113</v>
      </c>
      <c r="K183" s="42" t="s">
        <v>276</v>
      </c>
    </row>
    <row r="184" spans="1:11">
      <c r="A184" s="54" t="s">
        <v>403</v>
      </c>
      <c r="B184" s="54" t="s">
        <v>98</v>
      </c>
      <c r="C184" s="54" t="s">
        <v>474</v>
      </c>
      <c r="D184" s="54" t="s">
        <v>103</v>
      </c>
      <c r="E184" s="54" t="s">
        <v>276</v>
      </c>
      <c r="F184" s="57">
        <v>-1.17</v>
      </c>
      <c r="G184" s="54" t="s">
        <v>102</v>
      </c>
      <c r="H184" s="41">
        <v>38300191</v>
      </c>
      <c r="I184" s="42" t="s">
        <v>23</v>
      </c>
      <c r="J184" s="42">
        <v>3690113</v>
      </c>
      <c r="K184" s="42" t="s">
        <v>276</v>
      </c>
    </row>
    <row r="185" spans="1:11">
      <c r="A185" s="54" t="s">
        <v>403</v>
      </c>
      <c r="B185" s="54" t="s">
        <v>98</v>
      </c>
      <c r="C185" s="54" t="s">
        <v>475</v>
      </c>
      <c r="D185" s="54" t="s">
        <v>103</v>
      </c>
      <c r="E185" s="54" t="s">
        <v>276</v>
      </c>
      <c r="F185" s="57">
        <v>-1.17</v>
      </c>
      <c r="G185" s="54" t="s">
        <v>102</v>
      </c>
      <c r="H185" s="41">
        <v>38300191</v>
      </c>
      <c r="I185" s="42" t="s">
        <v>23</v>
      </c>
      <c r="J185" s="42">
        <v>3690113</v>
      </c>
      <c r="K185" s="42" t="s">
        <v>276</v>
      </c>
    </row>
    <row r="186" spans="1:11">
      <c r="A186" s="54" t="s">
        <v>421</v>
      </c>
      <c r="B186" s="54" t="s">
        <v>96</v>
      </c>
      <c r="C186" s="54" t="s">
        <v>96</v>
      </c>
      <c r="D186" s="54" t="s">
        <v>97</v>
      </c>
      <c r="E186" s="54" t="s">
        <v>96</v>
      </c>
      <c r="F186" s="57">
        <v>-2.34</v>
      </c>
      <c r="G186" s="54" t="s">
        <v>96</v>
      </c>
      <c r="H186" s="41">
        <v>38300191</v>
      </c>
      <c r="I186" s="42" t="s">
        <v>23</v>
      </c>
      <c r="J186" s="42">
        <v>3690113</v>
      </c>
      <c r="K186" s="42" t="s">
        <v>276</v>
      </c>
    </row>
    <row r="187" spans="1:11">
      <c r="A187" s="54" t="s">
        <v>422</v>
      </c>
      <c r="B187" s="54" t="s">
        <v>96</v>
      </c>
      <c r="C187" s="54" t="s">
        <v>96</v>
      </c>
      <c r="D187" s="54" t="s">
        <v>97</v>
      </c>
      <c r="E187" s="54" t="s">
        <v>96</v>
      </c>
      <c r="F187" s="57">
        <v>-621727.18999999994</v>
      </c>
      <c r="G187" s="54" t="s">
        <v>96</v>
      </c>
      <c r="H187" s="41">
        <v>38300191</v>
      </c>
      <c r="I187" s="42" t="s">
        <v>23</v>
      </c>
      <c r="J187" s="42">
        <v>3690113</v>
      </c>
      <c r="K187" s="42" t="s">
        <v>276</v>
      </c>
    </row>
    <row r="188" spans="1:11">
      <c r="A188" s="54" t="s">
        <v>188</v>
      </c>
      <c r="B188" s="54" t="s">
        <v>96</v>
      </c>
      <c r="C188" s="54" t="s">
        <v>96</v>
      </c>
      <c r="D188" s="54" t="s">
        <v>97</v>
      </c>
      <c r="E188" s="54" t="s">
        <v>96</v>
      </c>
      <c r="F188" s="57">
        <v>-18099232.84</v>
      </c>
      <c r="G188" s="54" t="s">
        <v>96</v>
      </c>
      <c r="H188" s="41">
        <v>38300191</v>
      </c>
      <c r="I188" s="42" t="s">
        <v>23</v>
      </c>
      <c r="J188" s="41">
        <v>36901021</v>
      </c>
      <c r="K188" s="41" t="s">
        <v>26</v>
      </c>
    </row>
    <row r="189" spans="1:11">
      <c r="A189" s="54" t="s">
        <v>476</v>
      </c>
      <c r="B189" s="54" t="s">
        <v>98</v>
      </c>
      <c r="C189" s="54" t="s">
        <v>214</v>
      </c>
      <c r="D189" s="54" t="s">
        <v>103</v>
      </c>
      <c r="E189" s="54" t="s">
        <v>215</v>
      </c>
      <c r="F189" s="57">
        <v>199.01</v>
      </c>
      <c r="G189" s="54" t="s">
        <v>120</v>
      </c>
      <c r="H189" s="41">
        <v>38300191</v>
      </c>
      <c r="I189" s="42" t="s">
        <v>23</v>
      </c>
      <c r="J189" s="41">
        <v>36901021</v>
      </c>
      <c r="K189" s="41" t="s">
        <v>26</v>
      </c>
    </row>
    <row r="190" spans="1:11">
      <c r="A190" s="54" t="s">
        <v>476</v>
      </c>
      <c r="B190" s="54" t="s">
        <v>98</v>
      </c>
      <c r="C190" s="54" t="s">
        <v>214</v>
      </c>
      <c r="D190" s="54" t="s">
        <v>106</v>
      </c>
      <c r="E190" s="54" t="s">
        <v>215</v>
      </c>
      <c r="F190" s="57">
        <v>111</v>
      </c>
      <c r="G190" s="54" t="s">
        <v>120</v>
      </c>
      <c r="H190" s="41">
        <v>38300191</v>
      </c>
      <c r="I190" s="42" t="s">
        <v>23</v>
      </c>
      <c r="J190" s="41">
        <v>36901021</v>
      </c>
      <c r="K190" s="41" t="s">
        <v>26</v>
      </c>
    </row>
    <row r="191" spans="1:11">
      <c r="A191" s="54" t="s">
        <v>476</v>
      </c>
      <c r="B191" s="54" t="s">
        <v>98</v>
      </c>
      <c r="C191" s="54" t="s">
        <v>214</v>
      </c>
      <c r="D191" s="54" t="s">
        <v>100</v>
      </c>
      <c r="E191" s="54" t="s">
        <v>215</v>
      </c>
      <c r="F191" s="57">
        <v>154</v>
      </c>
      <c r="G191" s="54" t="s">
        <v>120</v>
      </c>
      <c r="H191" s="41">
        <v>38300191</v>
      </c>
      <c r="I191" s="42" t="s">
        <v>23</v>
      </c>
      <c r="J191" s="41">
        <v>36901021</v>
      </c>
      <c r="K191" s="41" t="s">
        <v>26</v>
      </c>
    </row>
    <row r="192" spans="1:11">
      <c r="A192" s="54" t="s">
        <v>476</v>
      </c>
      <c r="B192" s="54" t="s">
        <v>98</v>
      </c>
      <c r="C192" s="54" t="s">
        <v>477</v>
      </c>
      <c r="D192" s="54" t="s">
        <v>117</v>
      </c>
      <c r="E192" s="54" t="s">
        <v>478</v>
      </c>
      <c r="F192" s="57">
        <v>63.37</v>
      </c>
      <c r="G192" s="54" t="s">
        <v>120</v>
      </c>
      <c r="H192" s="41">
        <v>38300191</v>
      </c>
      <c r="I192" s="42" t="s">
        <v>23</v>
      </c>
      <c r="J192" s="41">
        <v>36901021</v>
      </c>
      <c r="K192" s="41" t="s">
        <v>26</v>
      </c>
    </row>
    <row r="193" spans="1:11">
      <c r="A193" s="54" t="s">
        <v>479</v>
      </c>
      <c r="B193" s="54" t="s">
        <v>96</v>
      </c>
      <c r="C193" s="54" t="s">
        <v>96</v>
      </c>
      <c r="D193" s="54" t="s">
        <v>97</v>
      </c>
      <c r="E193" s="54" t="s">
        <v>96</v>
      </c>
      <c r="F193" s="57">
        <v>527.38</v>
      </c>
      <c r="G193" s="54" t="s">
        <v>96</v>
      </c>
      <c r="H193" s="41">
        <v>38300191</v>
      </c>
      <c r="I193" s="42" t="s">
        <v>23</v>
      </c>
      <c r="J193" s="41">
        <v>36901021</v>
      </c>
      <c r="K193" s="41" t="s">
        <v>26</v>
      </c>
    </row>
    <row r="194" spans="1:11">
      <c r="A194" s="54" t="s">
        <v>480</v>
      </c>
      <c r="B194" s="54" t="s">
        <v>96</v>
      </c>
      <c r="C194" s="54" t="s">
        <v>96</v>
      </c>
      <c r="D194" s="54" t="s">
        <v>97</v>
      </c>
      <c r="E194" s="54" t="s">
        <v>96</v>
      </c>
      <c r="F194" s="57">
        <v>-18098705.460000001</v>
      </c>
      <c r="G194" s="54" t="s">
        <v>96</v>
      </c>
      <c r="H194" s="41">
        <v>38300191</v>
      </c>
      <c r="I194" s="42" t="s">
        <v>23</v>
      </c>
      <c r="J194" s="41">
        <v>36901021</v>
      </c>
      <c r="K194" s="41" t="s">
        <v>26</v>
      </c>
    </row>
    <row r="195" spans="1:11">
      <c r="A195" s="54" t="s">
        <v>481</v>
      </c>
      <c r="B195" s="54" t="s">
        <v>98</v>
      </c>
      <c r="C195" s="54" t="s">
        <v>216</v>
      </c>
      <c r="D195" s="54" t="s">
        <v>106</v>
      </c>
      <c r="E195" s="54" t="s">
        <v>482</v>
      </c>
      <c r="F195" s="57">
        <v>-3663.69</v>
      </c>
      <c r="G195" s="54" t="s">
        <v>211</v>
      </c>
      <c r="H195" s="41">
        <v>38300191</v>
      </c>
      <c r="I195" s="42" t="s">
        <v>23</v>
      </c>
      <c r="J195" s="41">
        <v>36901021</v>
      </c>
      <c r="K195" s="41" t="s">
        <v>26</v>
      </c>
    </row>
    <row r="196" spans="1:11">
      <c r="A196" s="54" t="s">
        <v>483</v>
      </c>
      <c r="B196" s="54" t="s">
        <v>96</v>
      </c>
      <c r="C196" s="54" t="s">
        <v>96</v>
      </c>
      <c r="D196" s="54" t="s">
        <v>97</v>
      </c>
      <c r="E196" s="54" t="s">
        <v>96</v>
      </c>
      <c r="F196" s="57">
        <v>-3663.69</v>
      </c>
      <c r="G196" s="54" t="s">
        <v>96</v>
      </c>
      <c r="H196" s="41">
        <v>38300191</v>
      </c>
      <c r="I196" s="42" t="s">
        <v>23</v>
      </c>
      <c r="J196" s="41">
        <v>36901021</v>
      </c>
      <c r="K196" s="41" t="s">
        <v>26</v>
      </c>
    </row>
    <row r="197" spans="1:11">
      <c r="A197" s="54" t="s">
        <v>484</v>
      </c>
      <c r="B197" s="54" t="s">
        <v>96</v>
      </c>
      <c r="C197" s="54" t="s">
        <v>96</v>
      </c>
      <c r="D197" s="54" t="s">
        <v>97</v>
      </c>
      <c r="E197" s="54" t="s">
        <v>96</v>
      </c>
      <c r="F197" s="57">
        <v>-18102369.149999999</v>
      </c>
      <c r="G197" s="54" t="s">
        <v>96</v>
      </c>
      <c r="H197" s="41">
        <v>38300191</v>
      </c>
      <c r="I197" s="42" t="s">
        <v>23</v>
      </c>
      <c r="J197" s="41">
        <v>36901021</v>
      </c>
      <c r="K197" s="41" t="s">
        <v>26</v>
      </c>
    </row>
    <row r="198" spans="1:11">
      <c r="A198" s="54" t="s">
        <v>303</v>
      </c>
      <c r="B198" s="54" t="s">
        <v>98</v>
      </c>
      <c r="C198" s="54" t="s">
        <v>485</v>
      </c>
      <c r="D198" s="54" t="s">
        <v>103</v>
      </c>
      <c r="E198" s="54" t="s">
        <v>486</v>
      </c>
      <c r="F198" s="56">
        <v>-47334</v>
      </c>
      <c r="G198" s="54" t="s">
        <v>102</v>
      </c>
      <c r="H198" s="41">
        <v>38300191</v>
      </c>
      <c r="I198" s="42" t="s">
        <v>23</v>
      </c>
      <c r="J198" s="41">
        <v>36901021</v>
      </c>
      <c r="K198" s="41" t="s">
        <v>26</v>
      </c>
    </row>
    <row r="199" spans="1:11">
      <c r="A199" s="54" t="s">
        <v>303</v>
      </c>
      <c r="B199" s="54" t="s">
        <v>179</v>
      </c>
      <c r="C199" s="54" t="s">
        <v>487</v>
      </c>
      <c r="D199" s="54" t="s">
        <v>180</v>
      </c>
      <c r="E199" s="54" t="s">
        <v>488</v>
      </c>
      <c r="F199" s="57">
        <v>29792.11</v>
      </c>
      <c r="G199" s="54" t="s">
        <v>96</v>
      </c>
      <c r="H199" s="41">
        <v>38300191</v>
      </c>
      <c r="I199" s="42" t="s">
        <v>23</v>
      </c>
      <c r="J199" s="41">
        <v>36901021</v>
      </c>
      <c r="K199" s="41" t="s">
        <v>26</v>
      </c>
    </row>
    <row r="200" spans="1:11">
      <c r="A200" s="54" t="s">
        <v>303</v>
      </c>
      <c r="B200" s="54" t="s">
        <v>182</v>
      </c>
      <c r="C200" s="54" t="s">
        <v>489</v>
      </c>
      <c r="D200" s="54" t="s">
        <v>180</v>
      </c>
      <c r="E200" s="54" t="s">
        <v>488</v>
      </c>
      <c r="F200" s="57">
        <v>-29792.11</v>
      </c>
      <c r="G200" s="54" t="s">
        <v>490</v>
      </c>
      <c r="H200" s="41">
        <v>38300191</v>
      </c>
      <c r="I200" s="42" t="s">
        <v>23</v>
      </c>
      <c r="J200" s="41">
        <v>36901021</v>
      </c>
      <c r="K200" s="41" t="s">
        <v>26</v>
      </c>
    </row>
    <row r="201" spans="1:11">
      <c r="A201" s="54" t="s">
        <v>311</v>
      </c>
      <c r="B201" s="54" t="s">
        <v>96</v>
      </c>
      <c r="C201" s="54" t="s">
        <v>96</v>
      </c>
      <c r="D201" s="54" t="s">
        <v>97</v>
      </c>
      <c r="E201" s="54" t="s">
        <v>96</v>
      </c>
      <c r="F201" s="56">
        <v>-47334</v>
      </c>
      <c r="G201" s="54" t="s">
        <v>96</v>
      </c>
      <c r="H201" s="41">
        <v>38300191</v>
      </c>
      <c r="I201" s="42" t="s">
        <v>23</v>
      </c>
      <c r="J201" s="41">
        <v>36901021</v>
      </c>
      <c r="K201" s="41" t="s">
        <v>26</v>
      </c>
    </row>
    <row r="202" spans="1:11">
      <c r="A202" s="54" t="s">
        <v>312</v>
      </c>
      <c r="B202" s="54" t="s">
        <v>96</v>
      </c>
      <c r="C202" s="54" t="s">
        <v>96</v>
      </c>
      <c r="D202" s="54" t="s">
        <v>97</v>
      </c>
      <c r="E202" s="54" t="s">
        <v>96</v>
      </c>
      <c r="F202" s="57">
        <v>-18149703.149999999</v>
      </c>
      <c r="G202" s="54" t="s">
        <v>96</v>
      </c>
      <c r="H202" s="41">
        <v>38300191</v>
      </c>
      <c r="I202" s="42" t="s">
        <v>23</v>
      </c>
      <c r="J202" s="41">
        <v>36901021</v>
      </c>
      <c r="K202" s="41" t="s">
        <v>26</v>
      </c>
    </row>
    <row r="203" spans="1:11">
      <c r="A203" s="54" t="s">
        <v>491</v>
      </c>
      <c r="B203" s="54" t="s">
        <v>98</v>
      </c>
      <c r="C203" s="54" t="s">
        <v>492</v>
      </c>
      <c r="D203" s="54" t="s">
        <v>103</v>
      </c>
      <c r="E203" s="54" t="s">
        <v>493</v>
      </c>
      <c r="F203" s="57">
        <v>35.71</v>
      </c>
      <c r="G203" s="54" t="s">
        <v>183</v>
      </c>
      <c r="H203" s="41">
        <v>38300191</v>
      </c>
      <c r="I203" s="42" t="s">
        <v>23</v>
      </c>
      <c r="J203" s="41">
        <v>36901021</v>
      </c>
      <c r="K203" s="41" t="s">
        <v>26</v>
      </c>
    </row>
    <row r="204" spans="1:11">
      <c r="A204" s="54" t="s">
        <v>491</v>
      </c>
      <c r="B204" s="54" t="s">
        <v>98</v>
      </c>
      <c r="C204" s="54" t="s">
        <v>494</v>
      </c>
      <c r="D204" s="54" t="s">
        <v>103</v>
      </c>
      <c r="E204" s="54" t="s">
        <v>495</v>
      </c>
      <c r="F204" s="57">
        <v>242.86</v>
      </c>
      <c r="G204" s="54" t="s">
        <v>183</v>
      </c>
      <c r="H204" s="41">
        <v>38300191</v>
      </c>
      <c r="I204" s="42" t="s">
        <v>23</v>
      </c>
      <c r="J204" s="41">
        <v>36901021</v>
      </c>
      <c r="K204" s="41" t="s">
        <v>26</v>
      </c>
    </row>
    <row r="205" spans="1:11">
      <c r="A205" s="54" t="s">
        <v>491</v>
      </c>
      <c r="B205" s="54" t="s">
        <v>98</v>
      </c>
      <c r="C205" s="54" t="s">
        <v>494</v>
      </c>
      <c r="D205" s="54" t="s">
        <v>106</v>
      </c>
      <c r="E205" s="54" t="s">
        <v>496</v>
      </c>
      <c r="F205" s="57">
        <v>28.97</v>
      </c>
      <c r="G205" s="54" t="s">
        <v>183</v>
      </c>
      <c r="H205" s="41">
        <v>38300191</v>
      </c>
      <c r="I205" s="42" t="s">
        <v>23</v>
      </c>
      <c r="J205" s="41">
        <v>36901021</v>
      </c>
      <c r="K205" s="41" t="s">
        <v>26</v>
      </c>
    </row>
    <row r="206" spans="1:11">
      <c r="A206" s="54" t="s">
        <v>491</v>
      </c>
      <c r="B206" s="54" t="s">
        <v>98</v>
      </c>
      <c r="C206" s="54" t="s">
        <v>494</v>
      </c>
      <c r="D206" s="54" t="s">
        <v>100</v>
      </c>
      <c r="E206" s="54" t="s">
        <v>496</v>
      </c>
      <c r="F206" s="57">
        <v>4.3</v>
      </c>
      <c r="G206" s="54" t="s">
        <v>183</v>
      </c>
      <c r="H206" s="41">
        <v>38300191</v>
      </c>
      <c r="I206" s="42" t="s">
        <v>23</v>
      </c>
      <c r="J206" s="41">
        <v>36901021</v>
      </c>
      <c r="K206" s="41" t="s">
        <v>26</v>
      </c>
    </row>
    <row r="207" spans="1:11">
      <c r="A207" s="54" t="s">
        <v>491</v>
      </c>
      <c r="B207" s="54" t="s">
        <v>98</v>
      </c>
      <c r="C207" s="54" t="s">
        <v>497</v>
      </c>
      <c r="D207" s="54" t="s">
        <v>103</v>
      </c>
      <c r="E207" s="54" t="s">
        <v>498</v>
      </c>
      <c r="F207" s="57">
        <v>2.59</v>
      </c>
      <c r="G207" s="54" t="s">
        <v>183</v>
      </c>
      <c r="H207" s="41">
        <v>38300191</v>
      </c>
      <c r="I207" s="42" t="s">
        <v>23</v>
      </c>
      <c r="J207" s="41">
        <v>36901021</v>
      </c>
      <c r="K207" s="41" t="s">
        <v>26</v>
      </c>
    </row>
    <row r="208" spans="1:11">
      <c r="A208" s="54" t="s">
        <v>491</v>
      </c>
      <c r="B208" s="54" t="s">
        <v>98</v>
      </c>
      <c r="C208" s="54" t="s">
        <v>497</v>
      </c>
      <c r="D208" s="54" t="s">
        <v>106</v>
      </c>
      <c r="E208" s="54" t="s">
        <v>499</v>
      </c>
      <c r="F208" s="57">
        <v>1.37</v>
      </c>
      <c r="G208" s="54" t="s">
        <v>183</v>
      </c>
      <c r="H208" s="41">
        <v>38300191</v>
      </c>
      <c r="I208" s="42" t="s">
        <v>23</v>
      </c>
      <c r="J208" s="41">
        <v>36901021</v>
      </c>
      <c r="K208" s="41" t="s">
        <v>26</v>
      </c>
    </row>
    <row r="209" spans="1:11">
      <c r="A209" s="54" t="s">
        <v>491</v>
      </c>
      <c r="B209" s="54" t="s">
        <v>98</v>
      </c>
      <c r="C209" s="54" t="s">
        <v>204</v>
      </c>
      <c r="D209" s="54" t="s">
        <v>103</v>
      </c>
      <c r="E209" s="54" t="s">
        <v>205</v>
      </c>
      <c r="F209" s="57">
        <v>775.1</v>
      </c>
      <c r="G209" s="54" t="s">
        <v>183</v>
      </c>
      <c r="H209" s="41">
        <v>38300191</v>
      </c>
      <c r="I209" s="42" t="s">
        <v>23</v>
      </c>
      <c r="J209" s="41">
        <v>36901021</v>
      </c>
      <c r="K209" s="41" t="s">
        <v>26</v>
      </c>
    </row>
    <row r="210" spans="1:11">
      <c r="A210" s="54" t="s">
        <v>491</v>
      </c>
      <c r="B210" s="54" t="s">
        <v>98</v>
      </c>
      <c r="C210" s="54" t="s">
        <v>204</v>
      </c>
      <c r="D210" s="54" t="s">
        <v>106</v>
      </c>
      <c r="E210" s="54" t="s">
        <v>207</v>
      </c>
      <c r="F210" s="57">
        <v>90.75</v>
      </c>
      <c r="G210" s="54" t="s">
        <v>183</v>
      </c>
      <c r="H210" s="41">
        <v>38300191</v>
      </c>
      <c r="I210" s="42" t="s">
        <v>23</v>
      </c>
      <c r="J210" s="41">
        <v>36901021</v>
      </c>
      <c r="K210" s="41" t="s">
        <v>26</v>
      </c>
    </row>
    <row r="211" spans="1:11">
      <c r="A211" s="54" t="s">
        <v>491</v>
      </c>
      <c r="B211" s="54" t="s">
        <v>98</v>
      </c>
      <c r="C211" s="54" t="s">
        <v>204</v>
      </c>
      <c r="D211" s="54" t="s">
        <v>100</v>
      </c>
      <c r="E211" s="54" t="s">
        <v>208</v>
      </c>
      <c r="F211" s="57">
        <v>54.45</v>
      </c>
      <c r="G211" s="54" t="s">
        <v>183</v>
      </c>
      <c r="H211" s="41">
        <v>38300191</v>
      </c>
      <c r="I211" s="42" t="s">
        <v>23</v>
      </c>
      <c r="J211" s="41">
        <v>36901021</v>
      </c>
      <c r="K211" s="41" t="s">
        <v>26</v>
      </c>
    </row>
    <row r="212" spans="1:11">
      <c r="A212" s="54" t="s">
        <v>491</v>
      </c>
      <c r="B212" s="54" t="s">
        <v>98</v>
      </c>
      <c r="C212" s="54" t="s">
        <v>204</v>
      </c>
      <c r="D212" s="54" t="s">
        <v>121</v>
      </c>
      <c r="E212" s="54" t="s">
        <v>209</v>
      </c>
      <c r="F212" s="57">
        <v>73.81</v>
      </c>
      <c r="G212" s="54" t="s">
        <v>183</v>
      </c>
      <c r="H212" s="41">
        <v>38300191</v>
      </c>
      <c r="I212" s="42" t="s">
        <v>23</v>
      </c>
      <c r="J212" s="41">
        <v>36901021</v>
      </c>
      <c r="K212" s="41" t="s">
        <v>26</v>
      </c>
    </row>
    <row r="213" spans="1:11">
      <c r="A213" s="54" t="s">
        <v>491</v>
      </c>
      <c r="B213" s="54" t="s">
        <v>98</v>
      </c>
      <c r="C213" s="54" t="s">
        <v>485</v>
      </c>
      <c r="D213" s="54" t="s">
        <v>103</v>
      </c>
      <c r="E213" s="54" t="s">
        <v>486</v>
      </c>
      <c r="F213" s="56">
        <v>-28</v>
      </c>
      <c r="G213" s="54" t="s">
        <v>183</v>
      </c>
      <c r="H213" s="41">
        <v>38300191</v>
      </c>
      <c r="I213" s="42" t="s">
        <v>23</v>
      </c>
      <c r="J213" s="41">
        <v>36901021</v>
      </c>
      <c r="K213" s="41" t="s">
        <v>26</v>
      </c>
    </row>
    <row r="214" spans="1:11">
      <c r="A214" s="54" t="s">
        <v>500</v>
      </c>
      <c r="B214" s="54" t="s">
        <v>96</v>
      </c>
      <c r="C214" s="54" t="s">
        <v>96</v>
      </c>
      <c r="D214" s="54" t="s">
        <v>97</v>
      </c>
      <c r="E214" s="54" t="s">
        <v>96</v>
      </c>
      <c r="F214" s="57">
        <v>1281.9100000000001</v>
      </c>
      <c r="G214" s="54" t="s">
        <v>96</v>
      </c>
      <c r="H214" s="41">
        <v>38300191</v>
      </c>
      <c r="I214" s="42" t="s">
        <v>23</v>
      </c>
      <c r="J214" s="41">
        <v>36901021</v>
      </c>
      <c r="K214" s="41" t="s">
        <v>26</v>
      </c>
    </row>
    <row r="215" spans="1:11">
      <c r="A215" s="54" t="s">
        <v>501</v>
      </c>
      <c r="B215" s="54" t="s">
        <v>96</v>
      </c>
      <c r="C215" s="54" t="s">
        <v>96</v>
      </c>
      <c r="D215" s="54" t="s">
        <v>97</v>
      </c>
      <c r="E215" s="54" t="s">
        <v>96</v>
      </c>
      <c r="F215" s="57">
        <v>-18148421.239999998</v>
      </c>
      <c r="G215" s="54" t="s">
        <v>96</v>
      </c>
      <c r="H215" s="41">
        <v>38300191</v>
      </c>
      <c r="I215" s="42" t="s">
        <v>23</v>
      </c>
      <c r="J215" s="41">
        <v>36901021</v>
      </c>
      <c r="K215" s="41" t="s">
        <v>26</v>
      </c>
    </row>
    <row r="216" spans="1:11">
      <c r="A216" s="54" t="s">
        <v>386</v>
      </c>
      <c r="B216" s="54" t="s">
        <v>98</v>
      </c>
      <c r="C216" s="54" t="s">
        <v>217</v>
      </c>
      <c r="D216" s="54" t="s">
        <v>106</v>
      </c>
      <c r="E216" s="54" t="s">
        <v>218</v>
      </c>
      <c r="F216" s="57">
        <v>3.02</v>
      </c>
      <c r="G216" s="54" t="s">
        <v>120</v>
      </c>
      <c r="H216" s="41">
        <v>38300191</v>
      </c>
      <c r="I216" s="42" t="s">
        <v>23</v>
      </c>
      <c r="J216" s="41">
        <v>36901021</v>
      </c>
      <c r="K216" s="41" t="s">
        <v>26</v>
      </c>
    </row>
    <row r="217" spans="1:11">
      <c r="A217" s="54" t="s">
        <v>390</v>
      </c>
      <c r="B217" s="54" t="s">
        <v>96</v>
      </c>
      <c r="C217" s="54" t="s">
        <v>96</v>
      </c>
      <c r="D217" s="54" t="s">
        <v>97</v>
      </c>
      <c r="E217" s="54" t="s">
        <v>96</v>
      </c>
      <c r="F217" s="57">
        <v>3.02</v>
      </c>
      <c r="G217" s="54" t="s">
        <v>96</v>
      </c>
      <c r="H217" s="41">
        <v>38300191</v>
      </c>
      <c r="I217" s="42" t="s">
        <v>23</v>
      </c>
      <c r="J217" s="41">
        <v>36901021</v>
      </c>
      <c r="K217" s="41" t="s">
        <v>26</v>
      </c>
    </row>
    <row r="218" spans="1:11">
      <c r="A218" s="54" t="s">
        <v>391</v>
      </c>
      <c r="B218" s="54" t="s">
        <v>96</v>
      </c>
      <c r="C218" s="54" t="s">
        <v>96</v>
      </c>
      <c r="D218" s="54" t="s">
        <v>97</v>
      </c>
      <c r="E218" s="54" t="s">
        <v>96</v>
      </c>
      <c r="F218" s="57">
        <v>-18148418.219999999</v>
      </c>
      <c r="G218" s="54" t="s">
        <v>96</v>
      </c>
      <c r="H218" s="41">
        <v>38300191</v>
      </c>
      <c r="I218" s="42" t="s">
        <v>23</v>
      </c>
      <c r="J218" s="41">
        <v>36901021</v>
      </c>
      <c r="K218" s="41" t="s">
        <v>26</v>
      </c>
    </row>
    <row r="219" spans="1:11">
      <c r="A219" s="54" t="s">
        <v>460</v>
      </c>
      <c r="B219" s="54" t="s">
        <v>98</v>
      </c>
      <c r="C219" s="54" t="s">
        <v>502</v>
      </c>
      <c r="D219" s="54" t="s">
        <v>100</v>
      </c>
      <c r="E219" s="54" t="s">
        <v>503</v>
      </c>
      <c r="F219" s="57">
        <v>231.08</v>
      </c>
      <c r="G219" s="54" t="s">
        <v>120</v>
      </c>
      <c r="H219" s="41">
        <v>38300191</v>
      </c>
      <c r="I219" s="42" t="s">
        <v>23</v>
      </c>
      <c r="J219" s="41">
        <v>36901021</v>
      </c>
      <c r="K219" s="41" t="s">
        <v>26</v>
      </c>
    </row>
    <row r="220" spans="1:11">
      <c r="A220" s="54" t="s">
        <v>460</v>
      </c>
      <c r="B220" s="54" t="s">
        <v>98</v>
      </c>
      <c r="C220" s="54" t="s">
        <v>502</v>
      </c>
      <c r="D220" s="54" t="s">
        <v>121</v>
      </c>
      <c r="E220" s="54" t="s">
        <v>504</v>
      </c>
      <c r="F220" s="57">
        <v>9444.83</v>
      </c>
      <c r="G220" s="54" t="s">
        <v>120</v>
      </c>
      <c r="H220" s="41">
        <v>38300191</v>
      </c>
      <c r="I220" s="42" t="s">
        <v>23</v>
      </c>
      <c r="J220" s="41">
        <v>36901021</v>
      </c>
      <c r="K220" s="41" t="s">
        <v>26</v>
      </c>
    </row>
    <row r="221" spans="1:11">
      <c r="A221" s="54" t="s">
        <v>460</v>
      </c>
      <c r="B221" s="54" t="s">
        <v>98</v>
      </c>
      <c r="C221" s="54" t="s">
        <v>502</v>
      </c>
      <c r="D221" s="54" t="s">
        <v>116</v>
      </c>
      <c r="E221" s="54" t="s">
        <v>505</v>
      </c>
      <c r="F221" s="57">
        <v>8921.25</v>
      </c>
      <c r="G221" s="54" t="s">
        <v>506</v>
      </c>
      <c r="H221" s="41">
        <v>38300191</v>
      </c>
      <c r="I221" s="42" t="s">
        <v>23</v>
      </c>
      <c r="J221" s="41">
        <v>36901021</v>
      </c>
      <c r="K221" s="41" t="s">
        <v>26</v>
      </c>
    </row>
    <row r="222" spans="1:11">
      <c r="A222" s="54" t="s">
        <v>460</v>
      </c>
      <c r="B222" s="54" t="s">
        <v>98</v>
      </c>
      <c r="C222" s="54" t="s">
        <v>502</v>
      </c>
      <c r="D222" s="54" t="s">
        <v>117</v>
      </c>
      <c r="E222" s="54" t="s">
        <v>507</v>
      </c>
      <c r="F222" s="56">
        <v>-59085</v>
      </c>
      <c r="G222" s="54" t="s">
        <v>102</v>
      </c>
      <c r="H222" s="41">
        <v>38300191</v>
      </c>
      <c r="I222" s="42" t="s">
        <v>23</v>
      </c>
      <c r="J222" s="41">
        <v>36901021</v>
      </c>
      <c r="K222" s="41" t="s">
        <v>26</v>
      </c>
    </row>
    <row r="223" spans="1:11">
      <c r="A223" s="54" t="s">
        <v>460</v>
      </c>
      <c r="B223" s="54" t="s">
        <v>98</v>
      </c>
      <c r="C223" s="54" t="s">
        <v>494</v>
      </c>
      <c r="D223" s="54" t="s">
        <v>103</v>
      </c>
      <c r="E223" s="54" t="s">
        <v>495</v>
      </c>
      <c r="F223" s="57">
        <v>-3477.94</v>
      </c>
      <c r="G223" s="54" t="s">
        <v>206</v>
      </c>
      <c r="H223" s="41">
        <v>38300191</v>
      </c>
      <c r="I223" s="42" t="s">
        <v>23</v>
      </c>
      <c r="J223" s="41">
        <v>36901021</v>
      </c>
      <c r="K223" s="41" t="s">
        <v>26</v>
      </c>
    </row>
    <row r="224" spans="1:11">
      <c r="A224" s="54" t="s">
        <v>460</v>
      </c>
      <c r="B224" s="54" t="s">
        <v>98</v>
      </c>
      <c r="C224" s="54" t="s">
        <v>494</v>
      </c>
      <c r="D224" s="54" t="s">
        <v>106</v>
      </c>
      <c r="E224" s="54" t="s">
        <v>496</v>
      </c>
      <c r="F224" s="57">
        <v>-414.86</v>
      </c>
      <c r="G224" s="54" t="s">
        <v>206</v>
      </c>
      <c r="H224" s="41">
        <v>38300191</v>
      </c>
      <c r="I224" s="42" t="s">
        <v>23</v>
      </c>
      <c r="J224" s="41">
        <v>36901021</v>
      </c>
      <c r="K224" s="41" t="s">
        <v>26</v>
      </c>
    </row>
    <row r="225" spans="1:11">
      <c r="A225" s="54" t="s">
        <v>460</v>
      </c>
      <c r="B225" s="54" t="s">
        <v>98</v>
      </c>
      <c r="C225" s="54" t="s">
        <v>494</v>
      </c>
      <c r="D225" s="54" t="s">
        <v>100</v>
      </c>
      <c r="E225" s="54" t="s">
        <v>496</v>
      </c>
      <c r="F225" s="57">
        <v>-61.38</v>
      </c>
      <c r="G225" s="54" t="s">
        <v>206</v>
      </c>
      <c r="H225" s="41">
        <v>38300191</v>
      </c>
      <c r="I225" s="42" t="s">
        <v>23</v>
      </c>
      <c r="J225" s="41">
        <v>36901021</v>
      </c>
      <c r="K225" s="41" t="s">
        <v>26</v>
      </c>
    </row>
    <row r="226" spans="1:11">
      <c r="A226" s="54" t="s">
        <v>464</v>
      </c>
      <c r="B226" s="54" t="s">
        <v>96</v>
      </c>
      <c r="C226" s="54" t="s">
        <v>96</v>
      </c>
      <c r="D226" s="54" t="s">
        <v>97</v>
      </c>
      <c r="E226" s="54" t="s">
        <v>96</v>
      </c>
      <c r="F226" s="57">
        <v>-44442.02</v>
      </c>
      <c r="G226" s="54" t="s">
        <v>96</v>
      </c>
      <c r="H226" s="41">
        <v>38300191</v>
      </c>
      <c r="I226" s="42" t="s">
        <v>23</v>
      </c>
      <c r="J226" s="41">
        <v>36901021</v>
      </c>
      <c r="K226" s="41" t="s">
        <v>26</v>
      </c>
    </row>
    <row r="227" spans="1:11">
      <c r="A227" s="54" t="s">
        <v>465</v>
      </c>
      <c r="B227" s="54" t="s">
        <v>96</v>
      </c>
      <c r="C227" s="54" t="s">
        <v>96</v>
      </c>
      <c r="D227" s="54" t="s">
        <v>97</v>
      </c>
      <c r="E227" s="54" t="s">
        <v>96</v>
      </c>
      <c r="F227" s="57">
        <v>-18192860.239999998</v>
      </c>
      <c r="G227" s="54" t="s">
        <v>96</v>
      </c>
      <c r="H227" s="41">
        <v>38300191</v>
      </c>
      <c r="I227" s="42" t="s">
        <v>23</v>
      </c>
      <c r="J227" s="41">
        <v>36901021</v>
      </c>
      <c r="K227" s="41" t="s">
        <v>26</v>
      </c>
    </row>
    <row r="228" spans="1:11">
      <c r="A228" s="54" t="s">
        <v>403</v>
      </c>
      <c r="B228" s="54" t="s">
        <v>98</v>
      </c>
      <c r="C228" s="54" t="s">
        <v>210</v>
      </c>
      <c r="D228" s="54" t="s">
        <v>212</v>
      </c>
      <c r="E228" s="54" t="s">
        <v>213</v>
      </c>
      <c r="F228" s="57">
        <v>-12.24</v>
      </c>
      <c r="G228" s="54" t="s">
        <v>183</v>
      </c>
      <c r="H228" s="41">
        <v>38300191</v>
      </c>
      <c r="I228" s="42" t="s">
        <v>23</v>
      </c>
      <c r="J228" s="41">
        <v>36901021</v>
      </c>
      <c r="K228" s="41" t="s">
        <v>26</v>
      </c>
    </row>
    <row r="229" spans="1:11">
      <c r="A229" s="54" t="s">
        <v>403</v>
      </c>
      <c r="B229" s="54" t="s">
        <v>98</v>
      </c>
      <c r="C229" s="54" t="s">
        <v>494</v>
      </c>
      <c r="D229" s="54" t="s">
        <v>103</v>
      </c>
      <c r="E229" s="54" t="s">
        <v>495</v>
      </c>
      <c r="F229" s="55">
        <v>-871.5</v>
      </c>
      <c r="G229" s="54" t="s">
        <v>183</v>
      </c>
      <c r="H229" s="41">
        <v>38300191</v>
      </c>
      <c r="I229" s="42" t="s">
        <v>23</v>
      </c>
      <c r="J229" s="41">
        <v>36901021</v>
      </c>
      <c r="K229" s="41" t="s">
        <v>26</v>
      </c>
    </row>
    <row r="230" spans="1:11">
      <c r="A230" s="54" t="s">
        <v>403</v>
      </c>
      <c r="B230" s="54" t="s">
        <v>98</v>
      </c>
      <c r="C230" s="54" t="s">
        <v>494</v>
      </c>
      <c r="D230" s="54" t="s">
        <v>106</v>
      </c>
      <c r="E230" s="54" t="s">
        <v>496</v>
      </c>
      <c r="F230" s="57">
        <v>-103.96</v>
      </c>
      <c r="G230" s="54" t="s">
        <v>183</v>
      </c>
      <c r="H230" s="41">
        <v>38300191</v>
      </c>
      <c r="I230" s="42" t="s">
        <v>23</v>
      </c>
      <c r="J230" s="41">
        <v>36901021</v>
      </c>
      <c r="K230" s="41" t="s">
        <v>26</v>
      </c>
    </row>
    <row r="231" spans="1:11">
      <c r="A231" s="54" t="s">
        <v>403</v>
      </c>
      <c r="B231" s="54" t="s">
        <v>98</v>
      </c>
      <c r="C231" s="54" t="s">
        <v>494</v>
      </c>
      <c r="D231" s="54" t="s">
        <v>100</v>
      </c>
      <c r="E231" s="54" t="s">
        <v>496</v>
      </c>
      <c r="F231" s="57">
        <v>-15.44</v>
      </c>
      <c r="G231" s="54" t="s">
        <v>183</v>
      </c>
      <c r="H231" s="41">
        <v>38300191</v>
      </c>
      <c r="I231" s="42" t="s">
        <v>23</v>
      </c>
      <c r="J231" s="41">
        <v>36901021</v>
      </c>
      <c r="K231" s="41" t="s">
        <v>26</v>
      </c>
    </row>
    <row r="232" spans="1:11">
      <c r="A232" s="54" t="s">
        <v>421</v>
      </c>
      <c r="B232" s="54" t="s">
        <v>96</v>
      </c>
      <c r="C232" s="54" t="s">
        <v>96</v>
      </c>
      <c r="D232" s="54" t="s">
        <v>97</v>
      </c>
      <c r="E232" s="54" t="s">
        <v>96</v>
      </c>
      <c r="F232" s="57">
        <v>-1003.14</v>
      </c>
      <c r="G232" s="54" t="s">
        <v>96</v>
      </c>
      <c r="H232" s="41">
        <v>38300191</v>
      </c>
      <c r="I232" s="42" t="s">
        <v>23</v>
      </c>
      <c r="J232" s="41">
        <v>36901021</v>
      </c>
      <c r="K232" s="41" t="s">
        <v>26</v>
      </c>
    </row>
    <row r="233" spans="1:11">
      <c r="A233" s="54" t="s">
        <v>422</v>
      </c>
      <c r="B233" s="54" t="s">
        <v>96</v>
      </c>
      <c r="C233" s="54" t="s">
        <v>96</v>
      </c>
      <c r="D233" s="54" t="s">
        <v>97</v>
      </c>
      <c r="E233" s="54" t="s">
        <v>96</v>
      </c>
      <c r="F233" s="57">
        <v>-18193863.379999999</v>
      </c>
      <c r="G233" s="54" t="s">
        <v>96</v>
      </c>
      <c r="H233" s="41">
        <v>38300191</v>
      </c>
      <c r="I233" s="42" t="s">
        <v>23</v>
      </c>
      <c r="J233" s="41">
        <v>36901021</v>
      </c>
      <c r="K233" s="41" t="s">
        <v>26</v>
      </c>
    </row>
    <row r="234" spans="1:11">
      <c r="A234" s="54" t="s">
        <v>188</v>
      </c>
      <c r="B234" s="54" t="s">
        <v>96</v>
      </c>
      <c r="C234" s="54" t="s">
        <v>96</v>
      </c>
      <c r="D234" s="54" t="s">
        <v>97</v>
      </c>
      <c r="E234" s="54" t="s">
        <v>96</v>
      </c>
      <c r="F234" s="57">
        <v>-972914.43</v>
      </c>
      <c r="G234" s="54" t="s">
        <v>96</v>
      </c>
      <c r="H234" s="41">
        <v>38300191</v>
      </c>
      <c r="I234" s="42" t="s">
        <v>23</v>
      </c>
      <c r="J234" s="41">
        <v>36901022</v>
      </c>
      <c r="K234" s="42" t="s">
        <v>29</v>
      </c>
    </row>
    <row r="235" spans="1:11">
      <c r="A235" s="54" t="s">
        <v>313</v>
      </c>
      <c r="B235" s="54" t="s">
        <v>98</v>
      </c>
      <c r="C235" s="54" t="s">
        <v>508</v>
      </c>
      <c r="D235" s="54" t="s">
        <v>103</v>
      </c>
      <c r="E235" s="54" t="s">
        <v>509</v>
      </c>
      <c r="F235" s="57">
        <v>58500</v>
      </c>
      <c r="G235" s="54" t="s">
        <v>102</v>
      </c>
      <c r="H235" s="41">
        <v>38300191</v>
      </c>
      <c r="I235" s="42" t="s">
        <v>23</v>
      </c>
      <c r="J235" s="41">
        <v>36901022</v>
      </c>
      <c r="K235" s="42" t="s">
        <v>29</v>
      </c>
    </row>
    <row r="236" spans="1:11">
      <c r="A236" s="54" t="s">
        <v>329</v>
      </c>
      <c r="B236" s="54" t="s">
        <v>96</v>
      </c>
      <c r="C236" s="54" t="s">
        <v>96</v>
      </c>
      <c r="D236" s="54" t="s">
        <v>97</v>
      </c>
      <c r="E236" s="54" t="s">
        <v>96</v>
      </c>
      <c r="F236" s="57">
        <v>58500</v>
      </c>
      <c r="G236" s="54" t="s">
        <v>96</v>
      </c>
      <c r="H236" s="41">
        <v>38300191</v>
      </c>
      <c r="I236" s="42" t="s">
        <v>23</v>
      </c>
      <c r="J236" s="41">
        <v>36901022</v>
      </c>
      <c r="K236" s="42" t="s">
        <v>29</v>
      </c>
    </row>
    <row r="237" spans="1:11">
      <c r="A237" s="54" t="s">
        <v>330</v>
      </c>
      <c r="B237" s="54" t="s">
        <v>96</v>
      </c>
      <c r="C237" s="54" t="s">
        <v>96</v>
      </c>
      <c r="D237" s="54" t="s">
        <v>97</v>
      </c>
      <c r="E237" s="54" t="s">
        <v>96</v>
      </c>
      <c r="F237" s="57">
        <v>-914414.43</v>
      </c>
      <c r="G237" s="54" t="s">
        <v>96</v>
      </c>
      <c r="H237" s="41">
        <v>38300191</v>
      </c>
      <c r="I237" s="42" t="s">
        <v>23</v>
      </c>
      <c r="J237" s="41">
        <v>36901022</v>
      </c>
      <c r="K237" s="42" t="s">
        <v>29</v>
      </c>
    </row>
    <row r="238" spans="1:11">
      <c r="A238" s="54" t="s">
        <v>331</v>
      </c>
      <c r="B238" s="54" t="s">
        <v>98</v>
      </c>
      <c r="C238" s="54" t="s">
        <v>510</v>
      </c>
      <c r="D238" s="54" t="s">
        <v>103</v>
      </c>
      <c r="E238" s="54" t="s">
        <v>245</v>
      </c>
      <c r="F238" s="56">
        <v>-4320</v>
      </c>
      <c r="G238" s="54" t="s">
        <v>102</v>
      </c>
      <c r="H238" s="41">
        <v>38300191</v>
      </c>
      <c r="I238" s="42" t="s">
        <v>23</v>
      </c>
      <c r="J238" s="41">
        <v>36901022</v>
      </c>
      <c r="K238" s="42" t="s">
        <v>29</v>
      </c>
    </row>
    <row r="239" spans="1:11">
      <c r="A239" s="54" t="s">
        <v>348</v>
      </c>
      <c r="B239" s="54" t="s">
        <v>96</v>
      </c>
      <c r="C239" s="54" t="s">
        <v>96</v>
      </c>
      <c r="D239" s="54" t="s">
        <v>97</v>
      </c>
      <c r="E239" s="54" t="s">
        <v>96</v>
      </c>
      <c r="F239" s="56">
        <v>-4320</v>
      </c>
      <c r="G239" s="54" t="s">
        <v>96</v>
      </c>
      <c r="H239" s="41">
        <v>38300191</v>
      </c>
      <c r="I239" s="42" t="s">
        <v>23</v>
      </c>
      <c r="J239" s="41">
        <v>36901022</v>
      </c>
      <c r="K239" s="42" t="s">
        <v>29</v>
      </c>
    </row>
    <row r="240" spans="1:11">
      <c r="A240" s="54" t="s">
        <v>349</v>
      </c>
      <c r="B240" s="54" t="s">
        <v>96</v>
      </c>
      <c r="C240" s="54" t="s">
        <v>96</v>
      </c>
      <c r="D240" s="54" t="s">
        <v>97</v>
      </c>
      <c r="E240" s="54" t="s">
        <v>96</v>
      </c>
      <c r="F240" s="57">
        <v>-918734.43</v>
      </c>
      <c r="G240" s="54" t="s">
        <v>96</v>
      </c>
      <c r="H240" s="41">
        <v>38300191</v>
      </c>
      <c r="I240" s="42" t="s">
        <v>23</v>
      </c>
      <c r="J240" s="41">
        <v>36901022</v>
      </c>
      <c r="K240" s="42" t="s">
        <v>29</v>
      </c>
    </row>
    <row r="241" spans="1:11">
      <c r="A241" s="54" t="s">
        <v>466</v>
      </c>
      <c r="B241" s="54" t="s">
        <v>98</v>
      </c>
      <c r="C241" s="54" t="s">
        <v>511</v>
      </c>
      <c r="D241" s="54" t="s">
        <v>103</v>
      </c>
      <c r="E241" s="54" t="s">
        <v>512</v>
      </c>
      <c r="F241" s="57">
        <v>-3542.99</v>
      </c>
      <c r="G241" s="54" t="s">
        <v>102</v>
      </c>
      <c r="H241" s="41">
        <v>38300191</v>
      </c>
      <c r="I241" s="42" t="s">
        <v>23</v>
      </c>
      <c r="J241" s="41">
        <v>36901022</v>
      </c>
      <c r="K241" s="42" t="s">
        <v>29</v>
      </c>
    </row>
    <row r="242" spans="1:11">
      <c r="A242" s="54" t="s">
        <v>467</v>
      </c>
      <c r="B242" s="54" t="s">
        <v>96</v>
      </c>
      <c r="C242" s="54" t="s">
        <v>96</v>
      </c>
      <c r="D242" s="54" t="s">
        <v>97</v>
      </c>
      <c r="E242" s="54" t="s">
        <v>96</v>
      </c>
      <c r="F242" s="57">
        <v>-3542.99</v>
      </c>
      <c r="G242" s="54" t="s">
        <v>96</v>
      </c>
      <c r="H242" s="41">
        <v>38300191</v>
      </c>
      <c r="I242" s="42" t="s">
        <v>23</v>
      </c>
      <c r="J242" s="41">
        <v>36901022</v>
      </c>
      <c r="K242" s="42" t="s">
        <v>29</v>
      </c>
    </row>
    <row r="243" spans="1:11">
      <c r="A243" s="54" t="s">
        <v>468</v>
      </c>
      <c r="B243" s="54" t="s">
        <v>96</v>
      </c>
      <c r="C243" s="54" t="s">
        <v>96</v>
      </c>
      <c r="D243" s="54" t="s">
        <v>97</v>
      </c>
      <c r="E243" s="54" t="s">
        <v>96</v>
      </c>
      <c r="F243" s="57">
        <v>-922277.42</v>
      </c>
      <c r="G243" s="54" t="s">
        <v>96</v>
      </c>
      <c r="H243" s="41">
        <v>38300191</v>
      </c>
      <c r="I243" s="42" t="s">
        <v>23</v>
      </c>
      <c r="J243" s="41">
        <v>36901022</v>
      </c>
      <c r="K243" s="42" t="s">
        <v>29</v>
      </c>
    </row>
    <row r="244" spans="1:11">
      <c r="A244" s="54" t="s">
        <v>188</v>
      </c>
      <c r="B244" s="54" t="s">
        <v>96</v>
      </c>
      <c r="C244" s="54" t="s">
        <v>96</v>
      </c>
      <c r="D244" s="54" t="s">
        <v>97</v>
      </c>
      <c r="E244" s="54" t="s">
        <v>96</v>
      </c>
      <c r="F244" s="55">
        <v>-2495145.7999999998</v>
      </c>
      <c r="G244" s="54" t="s">
        <v>96</v>
      </c>
      <c r="H244" s="41">
        <v>38300191</v>
      </c>
      <c r="I244" s="42" t="s">
        <v>23</v>
      </c>
      <c r="J244" s="41">
        <v>36901024</v>
      </c>
      <c r="K244" s="42" t="s">
        <v>24</v>
      </c>
    </row>
    <row r="245" spans="1:11">
      <c r="A245" s="54" t="s">
        <v>94</v>
      </c>
      <c r="B245" s="54" t="s">
        <v>98</v>
      </c>
      <c r="C245" s="54" t="s">
        <v>219</v>
      </c>
      <c r="D245" s="54" t="s">
        <v>100</v>
      </c>
      <c r="E245" s="54" t="s">
        <v>222</v>
      </c>
      <c r="F245" s="57">
        <v>48.29</v>
      </c>
      <c r="G245" s="54" t="s">
        <v>120</v>
      </c>
      <c r="H245" s="41">
        <v>38300191</v>
      </c>
      <c r="I245" s="42" t="s">
        <v>23</v>
      </c>
      <c r="J245" s="41">
        <v>36901024</v>
      </c>
      <c r="K245" s="42" t="s">
        <v>24</v>
      </c>
    </row>
    <row r="246" spans="1:11">
      <c r="A246" s="54" t="s">
        <v>94</v>
      </c>
      <c r="B246" s="54" t="s">
        <v>98</v>
      </c>
      <c r="C246" s="54" t="s">
        <v>219</v>
      </c>
      <c r="D246" s="54" t="s">
        <v>121</v>
      </c>
      <c r="E246" s="54" t="s">
        <v>223</v>
      </c>
      <c r="F246" s="57">
        <v>-0.01</v>
      </c>
      <c r="G246" s="54" t="s">
        <v>120</v>
      </c>
      <c r="H246" s="41">
        <v>38300191</v>
      </c>
      <c r="I246" s="42" t="s">
        <v>23</v>
      </c>
      <c r="J246" s="41">
        <v>36901024</v>
      </c>
      <c r="K246" s="42" t="s">
        <v>24</v>
      </c>
    </row>
    <row r="247" spans="1:11">
      <c r="A247" s="54" t="s">
        <v>201</v>
      </c>
      <c r="B247" s="54" t="s">
        <v>96</v>
      </c>
      <c r="C247" s="54" t="s">
        <v>96</v>
      </c>
      <c r="D247" s="54" t="s">
        <v>97</v>
      </c>
      <c r="E247" s="54" t="s">
        <v>96</v>
      </c>
      <c r="F247" s="57">
        <v>48.28</v>
      </c>
      <c r="G247" s="54" t="s">
        <v>96</v>
      </c>
      <c r="H247" s="41">
        <v>38300191</v>
      </c>
      <c r="I247" s="42" t="s">
        <v>23</v>
      </c>
      <c r="J247" s="41">
        <v>36901024</v>
      </c>
      <c r="K247" s="42" t="s">
        <v>24</v>
      </c>
    </row>
    <row r="248" spans="1:11">
      <c r="A248" s="54" t="s">
        <v>202</v>
      </c>
      <c r="B248" s="54" t="s">
        <v>96</v>
      </c>
      <c r="C248" s="54" t="s">
        <v>96</v>
      </c>
      <c r="D248" s="54" t="s">
        <v>97</v>
      </c>
      <c r="E248" s="54" t="s">
        <v>96</v>
      </c>
      <c r="F248" s="57">
        <v>-2495097.52</v>
      </c>
      <c r="G248" s="54" t="s">
        <v>96</v>
      </c>
      <c r="H248" s="41">
        <v>38300191</v>
      </c>
      <c r="I248" s="42" t="s">
        <v>23</v>
      </c>
      <c r="J248" s="41">
        <v>36901024</v>
      </c>
      <c r="K248" s="42" t="s">
        <v>24</v>
      </c>
    </row>
    <row r="249" spans="1:11">
      <c r="A249" s="54" t="s">
        <v>313</v>
      </c>
      <c r="B249" s="54" t="s">
        <v>98</v>
      </c>
      <c r="C249" s="54" t="s">
        <v>513</v>
      </c>
      <c r="D249" s="54" t="s">
        <v>103</v>
      </c>
      <c r="E249" s="54" t="s">
        <v>514</v>
      </c>
      <c r="F249" s="57">
        <v>0.01</v>
      </c>
      <c r="G249" s="54" t="s">
        <v>120</v>
      </c>
      <c r="H249" s="41">
        <v>38300191</v>
      </c>
      <c r="I249" s="42" t="s">
        <v>23</v>
      </c>
      <c r="J249" s="41">
        <v>36901024</v>
      </c>
      <c r="K249" s="42" t="s">
        <v>24</v>
      </c>
    </row>
    <row r="250" spans="1:11">
      <c r="A250" s="54" t="s">
        <v>313</v>
      </c>
      <c r="B250" s="54" t="s">
        <v>98</v>
      </c>
      <c r="C250" s="54" t="s">
        <v>515</v>
      </c>
      <c r="D250" s="54" t="s">
        <v>103</v>
      </c>
      <c r="E250" s="54" t="s">
        <v>516</v>
      </c>
      <c r="F250" s="57">
        <v>-157.94999999999999</v>
      </c>
      <c r="G250" s="54" t="s">
        <v>102</v>
      </c>
      <c r="H250" s="41">
        <v>38300191</v>
      </c>
      <c r="I250" s="42" t="s">
        <v>23</v>
      </c>
      <c r="J250" s="41">
        <v>36901024</v>
      </c>
      <c r="K250" s="42" t="s">
        <v>24</v>
      </c>
    </row>
    <row r="251" spans="1:11">
      <c r="A251" s="54" t="s">
        <v>313</v>
      </c>
      <c r="B251" s="54" t="s">
        <v>98</v>
      </c>
      <c r="C251" s="54" t="s">
        <v>515</v>
      </c>
      <c r="D251" s="54" t="s">
        <v>106</v>
      </c>
      <c r="E251" s="54" t="s">
        <v>517</v>
      </c>
      <c r="F251" s="55">
        <v>-175.5</v>
      </c>
      <c r="G251" s="54" t="s">
        <v>102</v>
      </c>
      <c r="H251" s="41">
        <v>38300191</v>
      </c>
      <c r="I251" s="42" t="s">
        <v>23</v>
      </c>
      <c r="J251" s="41">
        <v>36901024</v>
      </c>
      <c r="K251" s="42" t="s">
        <v>24</v>
      </c>
    </row>
    <row r="252" spans="1:11">
      <c r="A252" s="54" t="s">
        <v>313</v>
      </c>
      <c r="B252" s="54" t="s">
        <v>98</v>
      </c>
      <c r="C252" s="54" t="s">
        <v>515</v>
      </c>
      <c r="D252" s="54" t="s">
        <v>100</v>
      </c>
      <c r="E252" s="54" t="s">
        <v>518</v>
      </c>
      <c r="F252" s="55">
        <v>-81.900000000000006</v>
      </c>
      <c r="G252" s="54" t="s">
        <v>102</v>
      </c>
      <c r="H252" s="41">
        <v>38300191</v>
      </c>
      <c r="I252" s="42" t="s">
        <v>23</v>
      </c>
      <c r="J252" s="41">
        <v>36901024</v>
      </c>
      <c r="K252" s="42" t="s">
        <v>24</v>
      </c>
    </row>
    <row r="253" spans="1:11">
      <c r="A253" s="54" t="s">
        <v>329</v>
      </c>
      <c r="B253" s="54" t="s">
        <v>96</v>
      </c>
      <c r="C253" s="54" t="s">
        <v>96</v>
      </c>
      <c r="D253" s="54" t="s">
        <v>97</v>
      </c>
      <c r="E253" s="54" t="s">
        <v>96</v>
      </c>
      <c r="F253" s="57">
        <v>-415.34</v>
      </c>
      <c r="G253" s="54" t="s">
        <v>96</v>
      </c>
      <c r="H253" s="41">
        <v>38300191</v>
      </c>
      <c r="I253" s="42" t="s">
        <v>23</v>
      </c>
      <c r="J253" s="41">
        <v>36901024</v>
      </c>
      <c r="K253" s="42" t="s">
        <v>24</v>
      </c>
    </row>
    <row r="254" spans="1:11">
      <c r="A254" s="54" t="s">
        <v>330</v>
      </c>
      <c r="B254" s="54" t="s">
        <v>96</v>
      </c>
      <c r="C254" s="54" t="s">
        <v>96</v>
      </c>
      <c r="D254" s="54" t="s">
        <v>97</v>
      </c>
      <c r="E254" s="54" t="s">
        <v>96</v>
      </c>
      <c r="F254" s="57">
        <v>-2495512.86</v>
      </c>
      <c r="G254" s="54" t="s">
        <v>96</v>
      </c>
      <c r="H254" s="41">
        <v>38300191</v>
      </c>
      <c r="I254" s="42" t="s">
        <v>23</v>
      </c>
      <c r="J254" s="41">
        <v>36901024</v>
      </c>
      <c r="K254" s="42" t="s">
        <v>24</v>
      </c>
    </row>
    <row r="255" spans="1:11">
      <c r="A255" s="54" t="s">
        <v>331</v>
      </c>
      <c r="B255" s="54" t="s">
        <v>98</v>
      </c>
      <c r="C255" s="54" t="s">
        <v>219</v>
      </c>
      <c r="D255" s="54" t="s">
        <v>103</v>
      </c>
      <c r="E255" s="54" t="s">
        <v>220</v>
      </c>
      <c r="F255" s="57">
        <v>719.84</v>
      </c>
      <c r="G255" s="54" t="s">
        <v>211</v>
      </c>
      <c r="H255" s="41">
        <v>38300191</v>
      </c>
      <c r="I255" s="42" t="s">
        <v>23</v>
      </c>
      <c r="J255" s="41">
        <v>36901024</v>
      </c>
      <c r="K255" s="42" t="s">
        <v>24</v>
      </c>
    </row>
    <row r="256" spans="1:11">
      <c r="A256" s="54" t="s">
        <v>348</v>
      </c>
      <c r="B256" s="54" t="s">
        <v>96</v>
      </c>
      <c r="C256" s="54" t="s">
        <v>96</v>
      </c>
      <c r="D256" s="54" t="s">
        <v>97</v>
      </c>
      <c r="E256" s="54" t="s">
        <v>96</v>
      </c>
      <c r="F256" s="57">
        <v>719.84</v>
      </c>
      <c r="G256" s="54" t="s">
        <v>96</v>
      </c>
      <c r="H256" s="41">
        <v>38300191</v>
      </c>
      <c r="I256" s="42" t="s">
        <v>23</v>
      </c>
      <c r="J256" s="41">
        <v>36901024</v>
      </c>
      <c r="K256" s="42" t="s">
        <v>24</v>
      </c>
    </row>
    <row r="257" spans="1:11">
      <c r="A257" s="54" t="s">
        <v>349</v>
      </c>
      <c r="B257" s="54" t="s">
        <v>96</v>
      </c>
      <c r="C257" s="54" t="s">
        <v>96</v>
      </c>
      <c r="D257" s="54" t="s">
        <v>97</v>
      </c>
      <c r="E257" s="54" t="s">
        <v>96</v>
      </c>
      <c r="F257" s="57">
        <v>-2494793.02</v>
      </c>
      <c r="G257" s="54" t="s">
        <v>96</v>
      </c>
      <c r="H257" s="41">
        <v>38300191</v>
      </c>
      <c r="I257" s="42" t="s">
        <v>23</v>
      </c>
      <c r="J257" s="41">
        <v>36901024</v>
      </c>
      <c r="K257" s="42" t="s">
        <v>24</v>
      </c>
    </row>
    <row r="258" spans="1:11">
      <c r="A258" s="54" t="s">
        <v>491</v>
      </c>
      <c r="B258" s="54" t="s">
        <v>98</v>
      </c>
      <c r="C258" s="54" t="s">
        <v>519</v>
      </c>
      <c r="D258" s="54" t="s">
        <v>103</v>
      </c>
      <c r="E258" s="54" t="s">
        <v>520</v>
      </c>
      <c r="F258" s="57">
        <v>9.73</v>
      </c>
      <c r="G258" s="54" t="s">
        <v>183</v>
      </c>
      <c r="H258" s="41">
        <v>38300191</v>
      </c>
      <c r="I258" s="42" t="s">
        <v>23</v>
      </c>
      <c r="J258" s="41">
        <v>36901024</v>
      </c>
      <c r="K258" s="42" t="s">
        <v>24</v>
      </c>
    </row>
    <row r="259" spans="1:11">
      <c r="A259" s="54" t="s">
        <v>500</v>
      </c>
      <c r="B259" s="54" t="s">
        <v>96</v>
      </c>
      <c r="C259" s="54" t="s">
        <v>96</v>
      </c>
      <c r="D259" s="54" t="s">
        <v>97</v>
      </c>
      <c r="E259" s="54" t="s">
        <v>96</v>
      </c>
      <c r="F259" s="57">
        <v>9.73</v>
      </c>
      <c r="G259" s="54" t="s">
        <v>96</v>
      </c>
      <c r="H259" s="41">
        <v>38300191</v>
      </c>
      <c r="I259" s="42" t="s">
        <v>23</v>
      </c>
      <c r="J259" s="41">
        <v>36901024</v>
      </c>
      <c r="K259" s="42" t="s">
        <v>24</v>
      </c>
    </row>
    <row r="260" spans="1:11">
      <c r="A260" s="54" t="s">
        <v>501</v>
      </c>
      <c r="B260" s="54" t="s">
        <v>96</v>
      </c>
      <c r="C260" s="54" t="s">
        <v>96</v>
      </c>
      <c r="D260" s="54" t="s">
        <v>97</v>
      </c>
      <c r="E260" s="54" t="s">
        <v>96</v>
      </c>
      <c r="F260" s="57">
        <v>-2494783.29</v>
      </c>
      <c r="G260" s="54" t="s">
        <v>96</v>
      </c>
      <c r="H260" s="41">
        <v>38300191</v>
      </c>
      <c r="I260" s="42" t="s">
        <v>23</v>
      </c>
      <c r="J260" s="41">
        <v>36901024</v>
      </c>
      <c r="K260" s="42" t="s">
        <v>24</v>
      </c>
    </row>
    <row r="261" spans="1:11">
      <c r="A261" s="54" t="s">
        <v>376</v>
      </c>
      <c r="B261" s="54" t="s">
        <v>98</v>
      </c>
      <c r="C261" s="54" t="s">
        <v>224</v>
      </c>
      <c r="D261" s="54" t="s">
        <v>103</v>
      </c>
      <c r="E261" s="54" t="s">
        <v>225</v>
      </c>
      <c r="F261" s="57">
        <v>1.04</v>
      </c>
      <c r="G261" s="54" t="s">
        <v>183</v>
      </c>
      <c r="H261" s="41">
        <v>38300191</v>
      </c>
      <c r="I261" s="42" t="s">
        <v>23</v>
      </c>
      <c r="J261" s="41">
        <v>36901024</v>
      </c>
      <c r="K261" s="42" t="s">
        <v>24</v>
      </c>
    </row>
    <row r="262" spans="1:11">
      <c r="A262" s="54" t="s">
        <v>383</v>
      </c>
      <c r="B262" s="54" t="s">
        <v>96</v>
      </c>
      <c r="C262" s="54" t="s">
        <v>96</v>
      </c>
      <c r="D262" s="54" t="s">
        <v>97</v>
      </c>
      <c r="E262" s="54" t="s">
        <v>96</v>
      </c>
      <c r="F262" s="57">
        <v>1.04</v>
      </c>
      <c r="G262" s="54" t="s">
        <v>96</v>
      </c>
      <c r="H262" s="41">
        <v>38300191</v>
      </c>
      <c r="I262" s="42" t="s">
        <v>23</v>
      </c>
      <c r="J262" s="41">
        <v>36901024</v>
      </c>
      <c r="K262" s="42" t="s">
        <v>24</v>
      </c>
    </row>
    <row r="263" spans="1:11">
      <c r="A263" s="54" t="s">
        <v>384</v>
      </c>
      <c r="B263" s="54" t="s">
        <v>96</v>
      </c>
      <c r="C263" s="54" t="s">
        <v>96</v>
      </c>
      <c r="D263" s="54" t="s">
        <v>97</v>
      </c>
      <c r="E263" s="54" t="s">
        <v>96</v>
      </c>
      <c r="F263" s="57">
        <v>-2494782.25</v>
      </c>
      <c r="G263" s="54" t="s">
        <v>96</v>
      </c>
      <c r="H263" s="41">
        <v>38300191</v>
      </c>
      <c r="I263" s="42" t="s">
        <v>23</v>
      </c>
      <c r="J263" s="41">
        <v>36901024</v>
      </c>
      <c r="K263" s="42" t="s">
        <v>24</v>
      </c>
    </row>
    <row r="264" spans="1:11">
      <c r="A264" s="54" t="s">
        <v>294</v>
      </c>
      <c r="B264" s="54" t="s">
        <v>98</v>
      </c>
      <c r="C264" s="54" t="s">
        <v>521</v>
      </c>
      <c r="D264" s="54" t="s">
        <v>121</v>
      </c>
      <c r="E264" s="54" t="s">
        <v>522</v>
      </c>
      <c r="F264" s="57">
        <v>13872.51</v>
      </c>
      <c r="G264" s="54" t="s">
        <v>211</v>
      </c>
      <c r="H264" s="41">
        <v>38300191</v>
      </c>
      <c r="I264" s="42" t="s">
        <v>23</v>
      </c>
      <c r="J264" s="41">
        <v>36901024</v>
      </c>
      <c r="K264" s="42" t="s">
        <v>24</v>
      </c>
    </row>
    <row r="265" spans="1:11">
      <c r="A265" s="54" t="s">
        <v>297</v>
      </c>
      <c r="B265" s="54" t="s">
        <v>96</v>
      </c>
      <c r="C265" s="54" t="s">
        <v>96</v>
      </c>
      <c r="D265" s="54" t="s">
        <v>97</v>
      </c>
      <c r="E265" s="54" t="s">
        <v>96</v>
      </c>
      <c r="F265" s="57">
        <v>13872.51</v>
      </c>
      <c r="G265" s="54" t="s">
        <v>96</v>
      </c>
      <c r="H265" s="41">
        <v>38300191</v>
      </c>
      <c r="I265" s="42" t="s">
        <v>23</v>
      </c>
      <c r="J265" s="41">
        <v>36901024</v>
      </c>
      <c r="K265" s="42" t="s">
        <v>24</v>
      </c>
    </row>
    <row r="266" spans="1:11">
      <c r="A266" s="54" t="s">
        <v>298</v>
      </c>
      <c r="B266" s="54" t="s">
        <v>96</v>
      </c>
      <c r="C266" s="54" t="s">
        <v>96</v>
      </c>
      <c r="D266" s="54" t="s">
        <v>97</v>
      </c>
      <c r="E266" s="54" t="s">
        <v>96</v>
      </c>
      <c r="F266" s="57">
        <v>-2480909.7400000002</v>
      </c>
      <c r="G266" s="54" t="s">
        <v>96</v>
      </c>
      <c r="H266" s="41">
        <v>38300191</v>
      </c>
      <c r="I266" s="42" t="s">
        <v>23</v>
      </c>
      <c r="J266" s="41">
        <v>36901024</v>
      </c>
      <c r="K266" s="42" t="s">
        <v>24</v>
      </c>
    </row>
    <row r="267" spans="1:11">
      <c r="A267" s="54" t="s">
        <v>469</v>
      </c>
      <c r="B267" s="54" t="s">
        <v>98</v>
      </c>
      <c r="C267" s="54" t="s">
        <v>521</v>
      </c>
      <c r="D267" s="54" t="s">
        <v>116</v>
      </c>
      <c r="E267" s="54" t="s">
        <v>523</v>
      </c>
      <c r="F267" s="57">
        <v>-16385.05</v>
      </c>
      <c r="G267" s="54" t="s">
        <v>102</v>
      </c>
      <c r="H267" s="41">
        <v>38300191</v>
      </c>
      <c r="I267" s="42" t="s">
        <v>23</v>
      </c>
      <c r="J267" s="41">
        <v>36901024</v>
      </c>
      <c r="K267" s="42" t="s">
        <v>24</v>
      </c>
    </row>
    <row r="268" spans="1:11">
      <c r="A268" s="54" t="s">
        <v>469</v>
      </c>
      <c r="B268" s="54" t="s">
        <v>98</v>
      </c>
      <c r="C268" s="54" t="s">
        <v>521</v>
      </c>
      <c r="D268" s="54" t="s">
        <v>117</v>
      </c>
      <c r="E268" s="54" t="s">
        <v>522</v>
      </c>
      <c r="F268" s="57">
        <v>-121801.68</v>
      </c>
      <c r="G268" s="54" t="s">
        <v>102</v>
      </c>
      <c r="H268" s="41">
        <v>38300191</v>
      </c>
      <c r="I268" s="42" t="s">
        <v>23</v>
      </c>
      <c r="J268" s="41">
        <v>36901024</v>
      </c>
      <c r="K268" s="42" t="s">
        <v>24</v>
      </c>
    </row>
    <row r="269" spans="1:11">
      <c r="A269" s="54" t="s">
        <v>472</v>
      </c>
      <c r="B269" s="54" t="s">
        <v>96</v>
      </c>
      <c r="C269" s="54" t="s">
        <v>96</v>
      </c>
      <c r="D269" s="54" t="s">
        <v>97</v>
      </c>
      <c r="E269" s="54" t="s">
        <v>96</v>
      </c>
      <c r="F269" s="57">
        <v>-138186.73000000001</v>
      </c>
      <c r="G269" s="54" t="s">
        <v>96</v>
      </c>
      <c r="H269" s="41">
        <v>38300191</v>
      </c>
      <c r="I269" s="42" t="s">
        <v>23</v>
      </c>
      <c r="J269" s="41">
        <v>36901024</v>
      </c>
      <c r="K269" s="42" t="s">
        <v>24</v>
      </c>
    </row>
    <row r="270" spans="1:11">
      <c r="A270" s="54" t="s">
        <v>473</v>
      </c>
      <c r="B270" s="54" t="s">
        <v>96</v>
      </c>
      <c r="C270" s="54" t="s">
        <v>96</v>
      </c>
      <c r="D270" s="54" t="s">
        <v>97</v>
      </c>
      <c r="E270" s="54" t="s">
        <v>96</v>
      </c>
      <c r="F270" s="57">
        <v>-2619096.4700000002</v>
      </c>
      <c r="G270" s="54" t="s">
        <v>96</v>
      </c>
      <c r="H270" s="41">
        <v>38300191</v>
      </c>
      <c r="I270" s="42" t="s">
        <v>23</v>
      </c>
      <c r="J270" s="41">
        <v>36901024</v>
      </c>
      <c r="K270" s="42" t="s">
        <v>24</v>
      </c>
    </row>
    <row r="271" spans="1:11">
      <c r="A271" s="54" t="s">
        <v>392</v>
      </c>
      <c r="B271" s="54" t="s">
        <v>98</v>
      </c>
      <c r="C271" s="54" t="s">
        <v>524</v>
      </c>
      <c r="D271" s="54" t="s">
        <v>103</v>
      </c>
      <c r="E271" s="54" t="s">
        <v>525</v>
      </c>
      <c r="F271" s="57">
        <v>1181.01</v>
      </c>
      <c r="G271" s="54" t="s">
        <v>120</v>
      </c>
      <c r="H271" s="41">
        <v>38300191</v>
      </c>
      <c r="I271" s="42" t="s">
        <v>23</v>
      </c>
      <c r="J271" s="41">
        <v>36901024</v>
      </c>
      <c r="K271" s="42" t="s">
        <v>24</v>
      </c>
    </row>
    <row r="272" spans="1:11">
      <c r="A272" s="54" t="s">
        <v>398</v>
      </c>
      <c r="B272" s="54" t="s">
        <v>96</v>
      </c>
      <c r="C272" s="54" t="s">
        <v>96</v>
      </c>
      <c r="D272" s="54" t="s">
        <v>97</v>
      </c>
      <c r="E272" s="54" t="s">
        <v>96</v>
      </c>
      <c r="F272" s="57">
        <v>1181.01</v>
      </c>
      <c r="G272" s="54" t="s">
        <v>96</v>
      </c>
      <c r="H272" s="41">
        <v>38300191</v>
      </c>
      <c r="I272" s="42" t="s">
        <v>23</v>
      </c>
      <c r="J272" s="41">
        <v>36901024</v>
      </c>
      <c r="K272" s="42" t="s">
        <v>24</v>
      </c>
    </row>
    <row r="273" spans="1:11">
      <c r="A273" s="54" t="s">
        <v>399</v>
      </c>
      <c r="B273" s="54" t="s">
        <v>96</v>
      </c>
      <c r="C273" s="54" t="s">
        <v>96</v>
      </c>
      <c r="D273" s="54" t="s">
        <v>97</v>
      </c>
      <c r="E273" s="54" t="s">
        <v>96</v>
      </c>
      <c r="F273" s="57">
        <v>-2617915.46</v>
      </c>
      <c r="G273" s="54" t="s">
        <v>96</v>
      </c>
      <c r="H273" s="41">
        <v>38300191</v>
      </c>
      <c r="I273" s="42" t="s">
        <v>23</v>
      </c>
      <c r="J273" s="41">
        <v>36901024</v>
      </c>
      <c r="K273" s="42" t="s">
        <v>24</v>
      </c>
    </row>
    <row r="274" spans="1:11">
      <c r="A274" s="54" t="s">
        <v>460</v>
      </c>
      <c r="B274" s="54" t="s">
        <v>98</v>
      </c>
      <c r="C274" s="54" t="s">
        <v>521</v>
      </c>
      <c r="D274" s="54" t="s">
        <v>116</v>
      </c>
      <c r="E274" s="54" t="s">
        <v>523</v>
      </c>
      <c r="F274" s="57">
        <v>-2601.37</v>
      </c>
      <c r="G274" s="54" t="s">
        <v>211</v>
      </c>
      <c r="H274" s="41">
        <v>38300191</v>
      </c>
      <c r="I274" s="42" t="s">
        <v>23</v>
      </c>
      <c r="J274" s="41">
        <v>36901024</v>
      </c>
      <c r="K274" s="42" t="s">
        <v>24</v>
      </c>
    </row>
    <row r="275" spans="1:11">
      <c r="A275" s="54" t="s">
        <v>460</v>
      </c>
      <c r="B275" s="54" t="s">
        <v>98</v>
      </c>
      <c r="C275" s="54" t="s">
        <v>521</v>
      </c>
      <c r="D275" s="54" t="s">
        <v>117</v>
      </c>
      <c r="E275" s="54" t="s">
        <v>522</v>
      </c>
      <c r="F275" s="57">
        <v>-9948.11</v>
      </c>
      <c r="G275" s="54" t="s">
        <v>211</v>
      </c>
      <c r="H275" s="41">
        <v>38300191</v>
      </c>
      <c r="I275" s="42" t="s">
        <v>23</v>
      </c>
      <c r="J275" s="41">
        <v>36901024</v>
      </c>
      <c r="K275" s="42" t="s">
        <v>24</v>
      </c>
    </row>
    <row r="276" spans="1:11">
      <c r="A276" s="54" t="s">
        <v>464</v>
      </c>
      <c r="B276" s="54" t="s">
        <v>96</v>
      </c>
      <c r="C276" s="54" t="s">
        <v>96</v>
      </c>
      <c r="D276" s="54" t="s">
        <v>97</v>
      </c>
      <c r="E276" s="54" t="s">
        <v>96</v>
      </c>
      <c r="F276" s="57">
        <v>-12549.48</v>
      </c>
      <c r="G276" s="54" t="s">
        <v>96</v>
      </c>
      <c r="H276" s="41">
        <v>38300191</v>
      </c>
      <c r="I276" s="42" t="s">
        <v>23</v>
      </c>
      <c r="J276" s="41">
        <v>36901024</v>
      </c>
      <c r="K276" s="42" t="s">
        <v>24</v>
      </c>
    </row>
    <row r="277" spans="1:11">
      <c r="A277" s="54" t="s">
        <v>465</v>
      </c>
      <c r="B277" s="54" t="s">
        <v>96</v>
      </c>
      <c r="C277" s="54" t="s">
        <v>96</v>
      </c>
      <c r="D277" s="54" t="s">
        <v>97</v>
      </c>
      <c r="E277" s="54" t="s">
        <v>96</v>
      </c>
      <c r="F277" s="57">
        <v>-2630464.94</v>
      </c>
      <c r="G277" s="54" t="s">
        <v>96</v>
      </c>
      <c r="H277" s="41">
        <v>38300191</v>
      </c>
      <c r="I277" s="42" t="s">
        <v>23</v>
      </c>
      <c r="J277" s="41">
        <v>36901024</v>
      </c>
      <c r="K277" s="42" t="s">
        <v>24</v>
      </c>
    </row>
    <row r="278" spans="1:11">
      <c r="A278" s="54" t="s">
        <v>400</v>
      </c>
      <c r="B278" s="54" t="s">
        <v>98</v>
      </c>
      <c r="C278" s="54" t="s">
        <v>224</v>
      </c>
      <c r="D278" s="54" t="s">
        <v>103</v>
      </c>
      <c r="E278" s="54" t="s">
        <v>225</v>
      </c>
      <c r="F278" s="57">
        <v>1.63</v>
      </c>
      <c r="G278" s="54" t="s">
        <v>183</v>
      </c>
      <c r="H278" s="41">
        <v>38300191</v>
      </c>
      <c r="I278" s="42" t="s">
        <v>23</v>
      </c>
      <c r="J278" s="41">
        <v>36901024</v>
      </c>
      <c r="K278" s="42" t="s">
        <v>24</v>
      </c>
    </row>
    <row r="279" spans="1:11">
      <c r="A279" s="54" t="s">
        <v>401</v>
      </c>
      <c r="B279" s="54" t="s">
        <v>96</v>
      </c>
      <c r="C279" s="54" t="s">
        <v>96</v>
      </c>
      <c r="D279" s="54" t="s">
        <v>97</v>
      </c>
      <c r="E279" s="54" t="s">
        <v>96</v>
      </c>
      <c r="F279" s="57">
        <v>1.63</v>
      </c>
      <c r="G279" s="54" t="s">
        <v>96</v>
      </c>
      <c r="H279" s="41">
        <v>38300191</v>
      </c>
      <c r="I279" s="42" t="s">
        <v>23</v>
      </c>
      <c r="J279" s="41">
        <v>36901024</v>
      </c>
      <c r="K279" s="42" t="s">
        <v>24</v>
      </c>
    </row>
    <row r="280" spans="1:11">
      <c r="A280" s="54" t="s">
        <v>402</v>
      </c>
      <c r="B280" s="54" t="s">
        <v>96</v>
      </c>
      <c r="C280" s="54" t="s">
        <v>96</v>
      </c>
      <c r="D280" s="54" t="s">
        <v>97</v>
      </c>
      <c r="E280" s="54" t="s">
        <v>96</v>
      </c>
      <c r="F280" s="57">
        <v>-2630463.31</v>
      </c>
      <c r="G280" s="54" t="s">
        <v>96</v>
      </c>
      <c r="H280" s="41">
        <v>38300191</v>
      </c>
      <c r="I280" s="42" t="s">
        <v>23</v>
      </c>
      <c r="J280" s="41">
        <v>36901024</v>
      </c>
      <c r="K280" s="42" t="s">
        <v>24</v>
      </c>
    </row>
    <row r="281" spans="1:11">
      <c r="A281" s="54" t="s">
        <v>403</v>
      </c>
      <c r="B281" s="54" t="s">
        <v>98</v>
      </c>
      <c r="C281" s="54" t="s">
        <v>219</v>
      </c>
      <c r="D281" s="54" t="s">
        <v>106</v>
      </c>
      <c r="E281" s="54" t="s">
        <v>221</v>
      </c>
      <c r="F281" s="57">
        <v>1.18</v>
      </c>
      <c r="G281" s="54" t="s">
        <v>120</v>
      </c>
      <c r="H281" s="41">
        <v>38300191</v>
      </c>
      <c r="I281" s="42" t="s">
        <v>23</v>
      </c>
      <c r="J281" s="41">
        <v>36901024</v>
      </c>
      <c r="K281" s="42" t="s">
        <v>24</v>
      </c>
    </row>
    <row r="282" spans="1:11">
      <c r="A282" s="54" t="s">
        <v>403</v>
      </c>
      <c r="B282" s="54" t="s">
        <v>98</v>
      </c>
      <c r="C282" s="54" t="s">
        <v>219</v>
      </c>
      <c r="D282" s="54" t="s">
        <v>100</v>
      </c>
      <c r="E282" s="54" t="s">
        <v>222</v>
      </c>
      <c r="F282" s="57">
        <v>19.22</v>
      </c>
      <c r="G282" s="54" t="s">
        <v>120</v>
      </c>
      <c r="H282" s="41">
        <v>38300191</v>
      </c>
      <c r="I282" s="42" t="s">
        <v>23</v>
      </c>
      <c r="J282" s="41">
        <v>36901024</v>
      </c>
      <c r="K282" s="42" t="s">
        <v>24</v>
      </c>
    </row>
    <row r="283" spans="1:11">
      <c r="A283" s="54" t="s">
        <v>421</v>
      </c>
      <c r="B283" s="54" t="s">
        <v>96</v>
      </c>
      <c r="C283" s="54" t="s">
        <v>96</v>
      </c>
      <c r="D283" s="54" t="s">
        <v>97</v>
      </c>
      <c r="E283" s="54" t="s">
        <v>96</v>
      </c>
      <c r="F283" s="57">
        <v>20.399999999999999</v>
      </c>
      <c r="G283" s="54" t="s">
        <v>96</v>
      </c>
      <c r="H283" s="41">
        <v>38300191</v>
      </c>
      <c r="I283" s="42" t="s">
        <v>23</v>
      </c>
      <c r="J283" s="41">
        <v>36901024</v>
      </c>
      <c r="K283" s="42" t="s">
        <v>24</v>
      </c>
    </row>
    <row r="284" spans="1:11">
      <c r="A284" s="54" t="s">
        <v>422</v>
      </c>
      <c r="B284" s="54" t="s">
        <v>96</v>
      </c>
      <c r="C284" s="54" t="s">
        <v>96</v>
      </c>
      <c r="D284" s="54" t="s">
        <v>97</v>
      </c>
      <c r="E284" s="54" t="s">
        <v>96</v>
      </c>
      <c r="F284" s="57">
        <v>-2630442.91</v>
      </c>
      <c r="G284" s="54" t="s">
        <v>96</v>
      </c>
      <c r="H284" s="41">
        <v>38300191</v>
      </c>
      <c r="I284" s="42" t="s">
        <v>23</v>
      </c>
      <c r="J284" s="41">
        <v>36901024</v>
      </c>
      <c r="K284" s="42" t="s">
        <v>24</v>
      </c>
    </row>
    <row r="285" spans="1:11">
      <c r="A285" s="54" t="s">
        <v>188</v>
      </c>
      <c r="B285" s="54" t="s">
        <v>96</v>
      </c>
      <c r="C285" s="54" t="s">
        <v>96</v>
      </c>
      <c r="D285" s="54" t="s">
        <v>97</v>
      </c>
      <c r="E285" s="54" t="s">
        <v>96</v>
      </c>
      <c r="F285" s="57">
        <v>-1054579.3899999999</v>
      </c>
      <c r="G285" s="54" t="s">
        <v>96</v>
      </c>
      <c r="H285" s="41">
        <v>38300191</v>
      </c>
      <c r="I285" s="42" t="s">
        <v>23</v>
      </c>
      <c r="J285" s="42">
        <v>36901101</v>
      </c>
      <c r="K285" s="42" t="s">
        <v>242</v>
      </c>
    </row>
    <row r="286" spans="1:11">
      <c r="A286" s="54" t="s">
        <v>303</v>
      </c>
      <c r="B286" s="54" t="s">
        <v>98</v>
      </c>
      <c r="C286" s="54" t="s">
        <v>526</v>
      </c>
      <c r="D286" s="54" t="s">
        <v>116</v>
      </c>
      <c r="E286" s="54" t="s">
        <v>527</v>
      </c>
      <c r="F286" s="57">
        <v>-19663.11</v>
      </c>
      <c r="G286" s="54" t="s">
        <v>102</v>
      </c>
      <c r="H286" s="41">
        <v>38300191</v>
      </c>
      <c r="I286" s="42" t="s">
        <v>23</v>
      </c>
      <c r="J286" s="42">
        <v>36901101</v>
      </c>
      <c r="K286" s="42" t="s">
        <v>242</v>
      </c>
    </row>
    <row r="287" spans="1:11">
      <c r="A287" s="54" t="s">
        <v>303</v>
      </c>
      <c r="B287" s="54" t="s">
        <v>98</v>
      </c>
      <c r="C287" s="54" t="s">
        <v>526</v>
      </c>
      <c r="D287" s="54" t="s">
        <v>117</v>
      </c>
      <c r="E287" s="54" t="s">
        <v>528</v>
      </c>
      <c r="F287" s="57">
        <v>-56793.56</v>
      </c>
      <c r="G287" s="54" t="s">
        <v>102</v>
      </c>
      <c r="H287" s="41">
        <v>38300191</v>
      </c>
      <c r="I287" s="42" t="s">
        <v>23</v>
      </c>
      <c r="J287" s="42">
        <v>36901101</v>
      </c>
      <c r="K287" s="42" t="s">
        <v>242</v>
      </c>
    </row>
    <row r="288" spans="1:11">
      <c r="A288" s="54" t="s">
        <v>303</v>
      </c>
      <c r="B288" s="54" t="s">
        <v>98</v>
      </c>
      <c r="C288" s="54" t="s">
        <v>526</v>
      </c>
      <c r="D288" s="54" t="s">
        <v>212</v>
      </c>
      <c r="E288" s="54" t="s">
        <v>528</v>
      </c>
      <c r="F288" s="57">
        <v>-99043.07</v>
      </c>
      <c r="G288" s="54" t="s">
        <v>102</v>
      </c>
      <c r="H288" s="41">
        <v>38300191</v>
      </c>
      <c r="I288" s="42" t="s">
        <v>23</v>
      </c>
      <c r="J288" s="42">
        <v>36901101</v>
      </c>
      <c r="K288" s="42" t="s">
        <v>242</v>
      </c>
    </row>
    <row r="289" spans="1:11">
      <c r="A289" s="54" t="s">
        <v>311</v>
      </c>
      <c r="B289" s="54" t="s">
        <v>96</v>
      </c>
      <c r="C289" s="54" t="s">
        <v>96</v>
      </c>
      <c r="D289" s="54" t="s">
        <v>97</v>
      </c>
      <c r="E289" s="54" t="s">
        <v>96</v>
      </c>
      <c r="F289" s="57">
        <v>-175499.74</v>
      </c>
      <c r="G289" s="54" t="s">
        <v>96</v>
      </c>
      <c r="H289" s="41">
        <v>38300191</v>
      </c>
      <c r="I289" s="42" t="s">
        <v>23</v>
      </c>
      <c r="J289" s="42">
        <v>36901101</v>
      </c>
      <c r="K289" s="42" t="s">
        <v>242</v>
      </c>
    </row>
    <row r="290" spans="1:11">
      <c r="A290" s="54" t="s">
        <v>312</v>
      </c>
      <c r="B290" s="54" t="s">
        <v>96</v>
      </c>
      <c r="C290" s="54" t="s">
        <v>96</v>
      </c>
      <c r="D290" s="54" t="s">
        <v>97</v>
      </c>
      <c r="E290" s="54" t="s">
        <v>96</v>
      </c>
      <c r="F290" s="57">
        <v>-1230079.1299999999</v>
      </c>
      <c r="G290" s="54" t="s">
        <v>96</v>
      </c>
      <c r="H290" s="41">
        <v>38300191</v>
      </c>
      <c r="I290" s="42" t="s">
        <v>23</v>
      </c>
      <c r="J290" s="42">
        <v>36901101</v>
      </c>
      <c r="K290" s="42" t="s">
        <v>242</v>
      </c>
    </row>
    <row r="291" spans="1:11">
      <c r="A291" s="54" t="s">
        <v>350</v>
      </c>
      <c r="B291" s="54" t="s">
        <v>98</v>
      </c>
      <c r="C291" s="54" t="s">
        <v>531</v>
      </c>
      <c r="D291" s="54" t="s">
        <v>103</v>
      </c>
      <c r="E291" s="54" t="s">
        <v>532</v>
      </c>
      <c r="F291" s="56">
        <v>-3386000</v>
      </c>
      <c r="G291" s="54" t="s">
        <v>206</v>
      </c>
      <c r="H291" s="41">
        <v>38300402</v>
      </c>
      <c r="I291" s="41" t="s">
        <v>33</v>
      </c>
      <c r="J291" s="41">
        <v>3690105</v>
      </c>
      <c r="K291" s="41" t="s">
        <v>251</v>
      </c>
    </row>
    <row r="292" spans="1:11">
      <c r="A292" s="54" t="s">
        <v>354</v>
      </c>
      <c r="B292" s="54" t="s">
        <v>96</v>
      </c>
      <c r="C292" s="54" t="s">
        <v>96</v>
      </c>
      <c r="D292" s="54" t="s">
        <v>97</v>
      </c>
      <c r="E292" s="54" t="s">
        <v>96</v>
      </c>
      <c r="F292" s="56">
        <v>-3386000</v>
      </c>
      <c r="G292" s="54" t="s">
        <v>96</v>
      </c>
      <c r="H292" s="41">
        <v>38300402</v>
      </c>
      <c r="I292" s="41" t="s">
        <v>33</v>
      </c>
      <c r="J292" s="41">
        <v>3690105</v>
      </c>
      <c r="K292" s="41" t="s">
        <v>251</v>
      </c>
    </row>
    <row r="293" spans="1:11">
      <c r="A293" s="54" t="s">
        <v>355</v>
      </c>
      <c r="B293" s="54" t="s">
        <v>96</v>
      </c>
      <c r="C293" s="54" t="s">
        <v>96</v>
      </c>
      <c r="D293" s="54" t="s">
        <v>97</v>
      </c>
      <c r="E293" s="54" t="s">
        <v>96</v>
      </c>
      <c r="F293" s="56">
        <v>-3386000</v>
      </c>
      <c r="G293" s="54" t="s">
        <v>96</v>
      </c>
      <c r="H293" s="41">
        <v>38300402</v>
      </c>
      <c r="I293" s="41" t="s">
        <v>33</v>
      </c>
      <c r="J293" s="41">
        <v>3690105</v>
      </c>
      <c r="K293" s="41" t="s">
        <v>251</v>
      </c>
    </row>
    <row r="294" spans="1:11">
      <c r="A294" s="54" t="s">
        <v>491</v>
      </c>
      <c r="B294" s="54" t="s">
        <v>98</v>
      </c>
      <c r="C294" s="54" t="s">
        <v>531</v>
      </c>
      <c r="D294" s="54" t="s">
        <v>103</v>
      </c>
      <c r="E294" s="54" t="s">
        <v>532</v>
      </c>
      <c r="F294" s="57">
        <v>3000</v>
      </c>
      <c r="G294" s="54" t="s">
        <v>183</v>
      </c>
      <c r="H294" s="41">
        <v>38300402</v>
      </c>
      <c r="I294" s="41" t="s">
        <v>33</v>
      </c>
      <c r="J294" s="41">
        <v>3690105</v>
      </c>
      <c r="K294" s="41" t="s">
        <v>251</v>
      </c>
    </row>
    <row r="295" spans="1:11">
      <c r="A295" s="54" t="s">
        <v>500</v>
      </c>
      <c r="B295" s="54" t="s">
        <v>96</v>
      </c>
      <c r="C295" s="54" t="s">
        <v>96</v>
      </c>
      <c r="D295" s="54" t="s">
        <v>97</v>
      </c>
      <c r="E295" s="54" t="s">
        <v>96</v>
      </c>
      <c r="F295" s="57">
        <v>3000</v>
      </c>
      <c r="G295" s="54" t="s">
        <v>96</v>
      </c>
      <c r="H295" s="41">
        <v>38300402</v>
      </c>
      <c r="I295" s="41" t="s">
        <v>33</v>
      </c>
      <c r="J295" s="41">
        <v>3690105</v>
      </c>
      <c r="K295" s="41" t="s">
        <v>251</v>
      </c>
    </row>
    <row r="296" spans="1:11">
      <c r="A296" s="54" t="s">
        <v>501</v>
      </c>
      <c r="B296" s="54" t="s">
        <v>96</v>
      </c>
      <c r="C296" s="54" t="s">
        <v>96</v>
      </c>
      <c r="D296" s="54" t="s">
        <v>97</v>
      </c>
      <c r="E296" s="54" t="s">
        <v>96</v>
      </c>
      <c r="F296" s="56">
        <v>-3383000</v>
      </c>
      <c r="G296" s="54" t="s">
        <v>96</v>
      </c>
      <c r="H296" s="41">
        <v>38300402</v>
      </c>
      <c r="I296" s="41" t="s">
        <v>33</v>
      </c>
      <c r="J296" s="41">
        <v>3690105</v>
      </c>
      <c r="K296" s="41" t="s">
        <v>251</v>
      </c>
    </row>
    <row r="297" spans="1:11">
      <c r="A297" s="54" t="s">
        <v>294</v>
      </c>
      <c r="B297" s="54" t="s">
        <v>98</v>
      </c>
      <c r="C297" s="54" t="s">
        <v>531</v>
      </c>
      <c r="D297" s="54" t="s">
        <v>103</v>
      </c>
      <c r="E297" s="54" t="s">
        <v>532</v>
      </c>
      <c r="F297" s="57">
        <v>5000</v>
      </c>
      <c r="G297" s="54" t="s">
        <v>506</v>
      </c>
      <c r="H297" s="41">
        <v>38300402</v>
      </c>
      <c r="I297" s="41" t="s">
        <v>33</v>
      </c>
      <c r="J297" s="41">
        <v>3690105</v>
      </c>
      <c r="K297" s="41" t="s">
        <v>251</v>
      </c>
    </row>
    <row r="298" spans="1:11">
      <c r="A298" s="54" t="s">
        <v>297</v>
      </c>
      <c r="B298" s="54" t="s">
        <v>96</v>
      </c>
      <c r="C298" s="54" t="s">
        <v>96</v>
      </c>
      <c r="D298" s="54" t="s">
        <v>97</v>
      </c>
      <c r="E298" s="54" t="s">
        <v>96</v>
      </c>
      <c r="F298" s="57">
        <v>5000</v>
      </c>
      <c r="G298" s="54" t="s">
        <v>96</v>
      </c>
      <c r="H298" s="41">
        <v>38300402</v>
      </c>
      <c r="I298" s="41" t="s">
        <v>33</v>
      </c>
      <c r="J298" s="41">
        <v>3690105</v>
      </c>
      <c r="K298" s="41" t="s">
        <v>251</v>
      </c>
    </row>
    <row r="299" spans="1:11">
      <c r="A299" s="54" t="s">
        <v>298</v>
      </c>
      <c r="B299" s="54" t="s">
        <v>96</v>
      </c>
      <c r="C299" s="54" t="s">
        <v>96</v>
      </c>
      <c r="D299" s="54" t="s">
        <v>97</v>
      </c>
      <c r="E299" s="54" t="s">
        <v>96</v>
      </c>
      <c r="F299" s="56">
        <v>-3378000</v>
      </c>
      <c r="G299" s="54" t="s">
        <v>96</v>
      </c>
      <c r="H299" s="41">
        <v>38300402</v>
      </c>
      <c r="I299" s="41" t="s">
        <v>33</v>
      </c>
      <c r="J299" s="41">
        <v>3690105</v>
      </c>
      <c r="K299" s="41" t="s">
        <v>251</v>
      </c>
    </row>
    <row r="300" spans="1:11">
      <c r="A300" s="54" t="s">
        <v>188</v>
      </c>
      <c r="B300" s="54" t="s">
        <v>96</v>
      </c>
      <c r="C300" s="54" t="s">
        <v>96</v>
      </c>
      <c r="D300" s="54" t="s">
        <v>97</v>
      </c>
      <c r="E300" s="54" t="s">
        <v>96</v>
      </c>
      <c r="F300" s="57">
        <v>-21988306.440000001</v>
      </c>
      <c r="G300" s="54" t="s">
        <v>96</v>
      </c>
      <c r="H300" s="41">
        <v>38300402</v>
      </c>
      <c r="I300" s="41" t="s">
        <v>33</v>
      </c>
      <c r="J300" s="41">
        <v>3690101</v>
      </c>
      <c r="K300" s="41" t="s">
        <v>28</v>
      </c>
    </row>
    <row r="301" spans="1:11">
      <c r="A301" s="54" t="s">
        <v>491</v>
      </c>
      <c r="B301" s="54" t="s">
        <v>98</v>
      </c>
      <c r="C301" s="54" t="s">
        <v>533</v>
      </c>
      <c r="D301" s="54" t="s">
        <v>106</v>
      </c>
      <c r="E301" s="54" t="s">
        <v>534</v>
      </c>
      <c r="F301" s="57">
        <v>13</v>
      </c>
      <c r="G301" s="54" t="s">
        <v>183</v>
      </c>
      <c r="H301" s="41">
        <v>38300402</v>
      </c>
      <c r="I301" s="41" t="s">
        <v>33</v>
      </c>
      <c r="J301" s="41">
        <v>3690101</v>
      </c>
      <c r="K301" s="41" t="s">
        <v>28</v>
      </c>
    </row>
    <row r="302" spans="1:11">
      <c r="A302" s="54" t="s">
        <v>491</v>
      </c>
      <c r="B302" s="54" t="s">
        <v>98</v>
      </c>
      <c r="C302" s="54" t="s">
        <v>535</v>
      </c>
      <c r="D302" s="54" t="s">
        <v>106</v>
      </c>
      <c r="E302" s="54" t="s">
        <v>536</v>
      </c>
      <c r="F302" s="57">
        <v>498.12</v>
      </c>
      <c r="G302" s="54" t="s">
        <v>183</v>
      </c>
      <c r="H302" s="41">
        <v>38300402</v>
      </c>
      <c r="I302" s="41" t="s">
        <v>33</v>
      </c>
      <c r="J302" s="41">
        <v>3690101</v>
      </c>
      <c r="K302" s="41" t="s">
        <v>28</v>
      </c>
    </row>
    <row r="303" spans="1:11">
      <c r="A303" s="54" t="s">
        <v>500</v>
      </c>
      <c r="B303" s="54" t="s">
        <v>96</v>
      </c>
      <c r="C303" s="54" t="s">
        <v>96</v>
      </c>
      <c r="D303" s="54" t="s">
        <v>97</v>
      </c>
      <c r="E303" s="54" t="s">
        <v>96</v>
      </c>
      <c r="F303" s="57">
        <v>511.12</v>
      </c>
      <c r="G303" s="54" t="s">
        <v>96</v>
      </c>
      <c r="H303" s="41">
        <v>38300402</v>
      </c>
      <c r="I303" s="41" t="s">
        <v>33</v>
      </c>
      <c r="J303" s="41">
        <v>3690101</v>
      </c>
      <c r="K303" s="41" t="s">
        <v>28</v>
      </c>
    </row>
    <row r="304" spans="1:11">
      <c r="A304" s="54" t="s">
        <v>501</v>
      </c>
      <c r="B304" s="54" t="s">
        <v>96</v>
      </c>
      <c r="C304" s="54" t="s">
        <v>96</v>
      </c>
      <c r="D304" s="54" t="s">
        <v>97</v>
      </c>
      <c r="E304" s="54" t="s">
        <v>96</v>
      </c>
      <c r="F304" s="57">
        <v>-21987795.32</v>
      </c>
      <c r="G304" s="54" t="s">
        <v>96</v>
      </c>
      <c r="H304" s="41">
        <v>38300402</v>
      </c>
      <c r="I304" s="41" t="s">
        <v>33</v>
      </c>
      <c r="J304" s="41">
        <v>3690101</v>
      </c>
      <c r="K304" s="41" t="s">
        <v>28</v>
      </c>
    </row>
    <row r="305" spans="1:11">
      <c r="A305" s="54" t="s">
        <v>294</v>
      </c>
      <c r="B305" s="54" t="s">
        <v>98</v>
      </c>
      <c r="C305" s="54" t="s">
        <v>537</v>
      </c>
      <c r="D305" s="54" t="s">
        <v>103</v>
      </c>
      <c r="E305" s="54" t="s">
        <v>538</v>
      </c>
      <c r="F305" s="56">
        <v>-5100000</v>
      </c>
      <c r="G305" s="54" t="s">
        <v>102</v>
      </c>
      <c r="H305" s="41">
        <v>38300402</v>
      </c>
      <c r="I305" s="41" t="s">
        <v>33</v>
      </c>
      <c r="J305" s="41">
        <v>3690101</v>
      </c>
      <c r="K305" s="41" t="s">
        <v>28</v>
      </c>
    </row>
    <row r="306" spans="1:11">
      <c r="A306" s="54" t="s">
        <v>297</v>
      </c>
      <c r="B306" s="54" t="s">
        <v>96</v>
      </c>
      <c r="C306" s="54" t="s">
        <v>96</v>
      </c>
      <c r="D306" s="54" t="s">
        <v>97</v>
      </c>
      <c r="E306" s="54" t="s">
        <v>96</v>
      </c>
      <c r="F306" s="56">
        <v>-5100000</v>
      </c>
      <c r="G306" s="54" t="s">
        <v>96</v>
      </c>
      <c r="H306" s="41">
        <v>38300402</v>
      </c>
      <c r="I306" s="41" t="s">
        <v>33</v>
      </c>
      <c r="J306" s="41">
        <v>3690101</v>
      </c>
      <c r="K306" s="41" t="s">
        <v>28</v>
      </c>
    </row>
    <row r="307" spans="1:11">
      <c r="A307" s="54" t="s">
        <v>298</v>
      </c>
      <c r="B307" s="54" t="s">
        <v>96</v>
      </c>
      <c r="C307" s="54" t="s">
        <v>96</v>
      </c>
      <c r="D307" s="54" t="s">
        <v>97</v>
      </c>
      <c r="E307" s="54" t="s">
        <v>96</v>
      </c>
      <c r="F307" s="57">
        <v>-27087795.32</v>
      </c>
      <c r="G307" s="54" t="s">
        <v>96</v>
      </c>
      <c r="H307" s="41">
        <v>38300402</v>
      </c>
      <c r="I307" s="41" t="s">
        <v>33</v>
      </c>
      <c r="J307" s="41">
        <v>3690101</v>
      </c>
      <c r="K307" s="41" t="s">
        <v>28</v>
      </c>
    </row>
    <row r="308" spans="1:11">
      <c r="A308" s="54" t="s">
        <v>386</v>
      </c>
      <c r="B308" s="54" t="s">
        <v>98</v>
      </c>
      <c r="C308" s="54" t="s">
        <v>539</v>
      </c>
      <c r="D308" s="54" t="s">
        <v>103</v>
      </c>
      <c r="E308" s="54" t="s">
        <v>540</v>
      </c>
      <c r="F308" s="56">
        <v>-40111</v>
      </c>
      <c r="G308" s="54" t="s">
        <v>102</v>
      </c>
      <c r="H308" s="41">
        <v>38300402</v>
      </c>
      <c r="I308" s="41" t="s">
        <v>33</v>
      </c>
      <c r="J308" s="41">
        <v>3690101</v>
      </c>
      <c r="K308" s="41" t="s">
        <v>28</v>
      </c>
    </row>
    <row r="309" spans="1:11">
      <c r="A309" s="54" t="s">
        <v>390</v>
      </c>
      <c r="B309" s="54" t="s">
        <v>96</v>
      </c>
      <c r="C309" s="54" t="s">
        <v>96</v>
      </c>
      <c r="D309" s="54" t="s">
        <v>97</v>
      </c>
      <c r="E309" s="54" t="s">
        <v>96</v>
      </c>
      <c r="F309" s="56">
        <v>-40111</v>
      </c>
      <c r="G309" s="54" t="s">
        <v>96</v>
      </c>
      <c r="H309" s="41">
        <v>38300402</v>
      </c>
      <c r="I309" s="41" t="s">
        <v>33</v>
      </c>
      <c r="J309" s="41">
        <v>3690101</v>
      </c>
      <c r="K309" s="41" t="s">
        <v>28</v>
      </c>
    </row>
    <row r="310" spans="1:11">
      <c r="A310" s="54" t="s">
        <v>391</v>
      </c>
      <c r="B310" s="54" t="s">
        <v>96</v>
      </c>
      <c r="C310" s="54" t="s">
        <v>96</v>
      </c>
      <c r="D310" s="54" t="s">
        <v>97</v>
      </c>
      <c r="E310" s="54" t="s">
        <v>96</v>
      </c>
      <c r="F310" s="57">
        <v>-27127906.32</v>
      </c>
      <c r="G310" s="54" t="s">
        <v>96</v>
      </c>
      <c r="H310" s="41">
        <v>38300402</v>
      </c>
      <c r="I310" s="41" t="s">
        <v>33</v>
      </c>
      <c r="J310" s="41">
        <v>3690101</v>
      </c>
      <c r="K310" s="41" t="s">
        <v>28</v>
      </c>
    </row>
    <row r="311" spans="1:11">
      <c r="A311" s="54" t="s">
        <v>460</v>
      </c>
      <c r="B311" s="54" t="s">
        <v>98</v>
      </c>
      <c r="C311" s="54" t="s">
        <v>539</v>
      </c>
      <c r="D311" s="54" t="s">
        <v>103</v>
      </c>
      <c r="E311" s="54" t="s">
        <v>540</v>
      </c>
      <c r="F311" s="57">
        <v>132</v>
      </c>
      <c r="G311" s="54" t="s">
        <v>120</v>
      </c>
      <c r="H311" s="41">
        <v>38300402</v>
      </c>
      <c r="I311" s="41" t="s">
        <v>33</v>
      </c>
      <c r="J311" s="41">
        <v>3690101</v>
      </c>
      <c r="K311" s="41" t="s">
        <v>28</v>
      </c>
    </row>
    <row r="312" spans="1:11">
      <c r="A312" s="54" t="s">
        <v>464</v>
      </c>
      <c r="B312" s="54" t="s">
        <v>96</v>
      </c>
      <c r="C312" s="54" t="s">
        <v>96</v>
      </c>
      <c r="D312" s="54" t="s">
        <v>97</v>
      </c>
      <c r="E312" s="54" t="s">
        <v>96</v>
      </c>
      <c r="F312" s="57">
        <v>132</v>
      </c>
      <c r="G312" s="54" t="s">
        <v>96</v>
      </c>
      <c r="H312" s="41">
        <v>38300402</v>
      </c>
      <c r="I312" s="41" t="s">
        <v>33</v>
      </c>
      <c r="J312" s="41">
        <v>3690101</v>
      </c>
      <c r="K312" s="41" t="s">
        <v>28</v>
      </c>
    </row>
    <row r="313" spans="1:11">
      <c r="A313" s="54" t="s">
        <v>465</v>
      </c>
      <c r="B313" s="54" t="s">
        <v>96</v>
      </c>
      <c r="C313" s="54" t="s">
        <v>96</v>
      </c>
      <c r="D313" s="54" t="s">
        <v>97</v>
      </c>
      <c r="E313" s="54" t="s">
        <v>96</v>
      </c>
      <c r="F313" s="57">
        <v>-27127774.32</v>
      </c>
      <c r="G313" s="54" t="s">
        <v>96</v>
      </c>
      <c r="H313" s="41">
        <v>38300402</v>
      </c>
      <c r="I313" s="41" t="s">
        <v>33</v>
      </c>
      <c r="J313" s="41">
        <v>3690101</v>
      </c>
      <c r="K313" s="41" t="s">
        <v>28</v>
      </c>
    </row>
    <row r="314" spans="1:11">
      <c r="A314" s="54" t="s">
        <v>403</v>
      </c>
      <c r="B314" s="54" t="s">
        <v>182</v>
      </c>
      <c r="C314" s="54" t="s">
        <v>541</v>
      </c>
      <c r="D314" s="54" t="s">
        <v>181</v>
      </c>
      <c r="E314" s="54" t="s">
        <v>542</v>
      </c>
      <c r="F314" s="57">
        <v>10500</v>
      </c>
      <c r="G314" s="54" t="s">
        <v>543</v>
      </c>
      <c r="H314" s="41">
        <v>38300402</v>
      </c>
      <c r="I314" s="41" t="s">
        <v>33</v>
      </c>
      <c r="J314" s="41">
        <v>3690101</v>
      </c>
      <c r="K314" s="41" t="s">
        <v>28</v>
      </c>
    </row>
    <row r="315" spans="1:11">
      <c r="A315" s="54" t="s">
        <v>421</v>
      </c>
      <c r="B315" s="54" t="s">
        <v>96</v>
      </c>
      <c r="C315" s="54" t="s">
        <v>96</v>
      </c>
      <c r="D315" s="54" t="s">
        <v>97</v>
      </c>
      <c r="E315" s="54" t="s">
        <v>96</v>
      </c>
      <c r="F315" s="57">
        <v>10500</v>
      </c>
      <c r="G315" s="54" t="s">
        <v>96</v>
      </c>
      <c r="H315" s="41">
        <v>38300402</v>
      </c>
      <c r="I315" s="41" t="s">
        <v>33</v>
      </c>
      <c r="J315" s="41">
        <v>3690101</v>
      </c>
      <c r="K315" s="41" t="s">
        <v>28</v>
      </c>
    </row>
    <row r="316" spans="1:11">
      <c r="A316" s="54" t="s">
        <v>422</v>
      </c>
      <c r="B316" s="54" t="s">
        <v>96</v>
      </c>
      <c r="C316" s="54" t="s">
        <v>96</v>
      </c>
      <c r="D316" s="54" t="s">
        <v>97</v>
      </c>
      <c r="E316" s="54" t="s">
        <v>96</v>
      </c>
      <c r="F316" s="57">
        <v>-27117274.32</v>
      </c>
      <c r="G316" s="54" t="s">
        <v>96</v>
      </c>
      <c r="H316" s="41">
        <v>38300402</v>
      </c>
      <c r="I316" s="41" t="s">
        <v>33</v>
      </c>
      <c r="J316" s="41">
        <v>3690101</v>
      </c>
      <c r="K316" s="41" t="s">
        <v>28</v>
      </c>
    </row>
  </sheetData>
  <autoFilter ref="A1:K316" xr:uid="{21998117-7E96-46F6-A7DD-A855EC71081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0"/>
  <sheetViews>
    <sheetView rightToLeft="1" zoomScale="90" zoomScaleNormal="90" workbookViewId="0">
      <pane ySplit="1" topLeftCell="A2" activePane="bottomLeft" state="frozen"/>
      <selection pane="bottomLeft" activeCell="E10" sqref="E10:I10"/>
    </sheetView>
  </sheetViews>
  <sheetFormatPr defaultColWidth="9" defaultRowHeight="15.75"/>
  <cols>
    <col min="1" max="1" width="6.375" style="22" customWidth="1"/>
    <col min="2" max="2" width="20.75" style="22" bestFit="1" customWidth="1"/>
    <col min="3" max="3" width="20" style="23" customWidth="1"/>
    <col min="4" max="4" width="23.625" style="23" customWidth="1"/>
    <col min="5" max="5" width="16.5" style="23" customWidth="1"/>
    <col min="6" max="6" width="11.375" style="22" customWidth="1"/>
    <col min="7" max="7" width="12.625" style="22" bestFit="1" customWidth="1"/>
    <col min="8" max="8" width="11.25" style="22" bestFit="1" customWidth="1"/>
    <col min="9" max="9" width="18.25" style="22" bestFit="1" customWidth="1"/>
    <col min="10" max="16384" width="9" style="22"/>
  </cols>
  <sheetData>
    <row r="1" spans="1:9" s="21" customFormat="1" ht="31.5">
      <c r="A1" s="19" t="s">
        <v>14</v>
      </c>
      <c r="B1" s="19" t="s">
        <v>15</v>
      </c>
      <c r="C1" s="20" t="s">
        <v>16</v>
      </c>
      <c r="D1" s="20" t="s">
        <v>17</v>
      </c>
      <c r="E1" s="20" t="s">
        <v>18</v>
      </c>
      <c r="F1" s="20" t="s">
        <v>19</v>
      </c>
      <c r="G1" s="19" t="s">
        <v>20</v>
      </c>
      <c r="H1" s="19" t="s">
        <v>21</v>
      </c>
      <c r="I1" s="19" t="s">
        <v>22</v>
      </c>
    </row>
    <row r="2" spans="1:9" s="63" customFormat="1" ht="14.25">
      <c r="A2" s="61" t="s">
        <v>239</v>
      </c>
      <c r="B2" s="30" t="s">
        <v>240</v>
      </c>
      <c r="C2" s="62">
        <v>175500</v>
      </c>
      <c r="D2" s="31" t="s">
        <v>241</v>
      </c>
      <c r="E2" s="31" t="s">
        <v>25</v>
      </c>
      <c r="F2" s="29">
        <v>38300191</v>
      </c>
      <c r="G2" s="29" t="s">
        <v>23</v>
      </c>
      <c r="H2" s="29">
        <v>36901101</v>
      </c>
      <c r="I2" s="29" t="s">
        <v>242</v>
      </c>
    </row>
    <row r="3" spans="1:9" s="63" customFormat="1" ht="14.25">
      <c r="A3" s="61" t="s">
        <v>243</v>
      </c>
      <c r="B3" s="30" t="s">
        <v>244</v>
      </c>
      <c r="C3" s="62">
        <v>4320</v>
      </c>
      <c r="D3" s="31" t="s">
        <v>245</v>
      </c>
      <c r="E3" s="31" t="s">
        <v>25</v>
      </c>
      <c r="F3" s="29">
        <v>38300191</v>
      </c>
      <c r="G3" s="29" t="s">
        <v>23</v>
      </c>
      <c r="H3" s="29">
        <v>36901022</v>
      </c>
      <c r="I3" s="29" t="s">
        <v>29</v>
      </c>
    </row>
    <row r="4" spans="1:9" s="63" customFormat="1" ht="28.5">
      <c r="A4" s="61" t="s">
        <v>243</v>
      </c>
      <c r="B4" s="30" t="s">
        <v>246</v>
      </c>
      <c r="C4" s="62">
        <v>50000</v>
      </c>
      <c r="D4" s="31" t="s">
        <v>247</v>
      </c>
      <c r="E4" s="31" t="s">
        <v>25</v>
      </c>
      <c r="F4" s="29">
        <v>38300191</v>
      </c>
      <c r="G4" s="29" t="s">
        <v>23</v>
      </c>
      <c r="H4" s="29">
        <v>36901022</v>
      </c>
      <c r="I4" s="29" t="s">
        <v>29</v>
      </c>
    </row>
    <row r="5" spans="1:9" s="63" customFormat="1" ht="28.5">
      <c r="A5" s="61" t="s">
        <v>248</v>
      </c>
      <c r="B5" s="30" t="s">
        <v>249</v>
      </c>
      <c r="C5" s="62">
        <v>3500000</v>
      </c>
      <c r="D5" s="64" t="s">
        <v>250</v>
      </c>
      <c r="E5" s="31" t="s">
        <v>25</v>
      </c>
      <c r="F5" s="29">
        <v>38300402</v>
      </c>
      <c r="G5" s="29" t="s">
        <v>33</v>
      </c>
      <c r="H5" s="29">
        <v>3690105</v>
      </c>
      <c r="I5" s="29" t="s">
        <v>251</v>
      </c>
    </row>
    <row r="6" spans="1:9" s="44" customFormat="1" ht="15">
      <c r="A6" s="38" t="s">
        <v>252</v>
      </c>
      <c r="B6" s="45" t="s">
        <v>253</v>
      </c>
      <c r="C6" s="39">
        <f>140000*3.35</f>
        <v>469000</v>
      </c>
      <c r="D6" s="41" t="s">
        <v>254</v>
      </c>
      <c r="E6" s="40" t="s">
        <v>25</v>
      </c>
      <c r="F6" s="41">
        <v>38300121</v>
      </c>
      <c r="G6" s="41" t="s">
        <v>34</v>
      </c>
      <c r="H6" s="41">
        <v>3690103</v>
      </c>
      <c r="I6" s="41" t="s">
        <v>27</v>
      </c>
    </row>
    <row r="7" spans="1:9" s="44" customFormat="1" ht="28.5">
      <c r="A7" s="38" t="s">
        <v>252</v>
      </c>
      <c r="B7" s="41" t="s">
        <v>255</v>
      </c>
      <c r="C7" s="39">
        <v>250000</v>
      </c>
      <c r="D7" s="40" t="s">
        <v>256</v>
      </c>
      <c r="E7" s="40" t="s">
        <v>25</v>
      </c>
      <c r="F7" s="41">
        <v>38300121</v>
      </c>
      <c r="G7" s="41" t="s">
        <v>34</v>
      </c>
      <c r="H7" s="41">
        <v>3690103</v>
      </c>
      <c r="I7" s="41" t="s">
        <v>27</v>
      </c>
    </row>
    <row r="8" spans="1:9" s="44" customFormat="1" ht="45">
      <c r="A8" s="38" t="s">
        <v>252</v>
      </c>
      <c r="B8" s="41" t="s">
        <v>257</v>
      </c>
      <c r="C8" s="39">
        <f>350000*3.35</f>
        <v>1172500</v>
      </c>
      <c r="D8" s="46" t="s">
        <v>258</v>
      </c>
      <c r="E8" s="43" t="s">
        <v>259</v>
      </c>
      <c r="F8" s="41">
        <v>38300121</v>
      </c>
      <c r="G8" s="41" t="s">
        <v>34</v>
      </c>
      <c r="H8" s="41">
        <v>3690103</v>
      </c>
      <c r="I8" s="41" t="s">
        <v>27</v>
      </c>
    </row>
    <row r="9" spans="1:9" s="63" customFormat="1" ht="14.25">
      <c r="A9" s="61" t="s">
        <v>260</v>
      </c>
      <c r="B9" s="29" t="s">
        <v>261</v>
      </c>
      <c r="C9" s="62">
        <v>10000</v>
      </c>
      <c r="D9" s="29" t="s">
        <v>262</v>
      </c>
      <c r="E9" s="31" t="s">
        <v>25</v>
      </c>
      <c r="F9" s="29">
        <v>38300191</v>
      </c>
      <c r="G9" s="29" t="s">
        <v>23</v>
      </c>
      <c r="H9" s="29">
        <v>3690110</v>
      </c>
      <c r="I9" s="29" t="s">
        <v>263</v>
      </c>
    </row>
    <row r="10" spans="1:9" s="44" customFormat="1" ht="28.5">
      <c r="A10" s="38" t="s">
        <v>260</v>
      </c>
      <c r="B10" s="41" t="s">
        <v>264</v>
      </c>
      <c r="C10" s="39">
        <v>454</v>
      </c>
      <c r="D10" s="46" t="s">
        <v>265</v>
      </c>
      <c r="E10" s="40" t="s">
        <v>25</v>
      </c>
      <c r="F10" s="42">
        <v>38300191</v>
      </c>
      <c r="G10" s="42" t="s">
        <v>23</v>
      </c>
      <c r="H10" s="41">
        <v>36901092</v>
      </c>
      <c r="I10" s="42" t="s">
        <v>266</v>
      </c>
    </row>
    <row r="11" spans="1:9" s="63" customFormat="1" ht="28.5">
      <c r="A11" s="61" t="s">
        <v>260</v>
      </c>
      <c r="B11" s="29" t="s">
        <v>267</v>
      </c>
      <c r="C11" s="62">
        <v>5200000</v>
      </c>
      <c r="D11" s="31" t="s">
        <v>268</v>
      </c>
      <c r="E11" s="31" t="s">
        <v>25</v>
      </c>
      <c r="F11" s="29">
        <v>38300402</v>
      </c>
      <c r="G11" s="29" t="s">
        <v>33</v>
      </c>
      <c r="H11" s="29">
        <v>3690101</v>
      </c>
      <c r="I11" s="29" t="s">
        <v>28</v>
      </c>
    </row>
    <row r="12" spans="1:9" s="63" customFormat="1" ht="14.25">
      <c r="A12" s="61" t="s">
        <v>260</v>
      </c>
      <c r="B12" s="29" t="s">
        <v>269</v>
      </c>
      <c r="C12" s="62">
        <v>30000</v>
      </c>
      <c r="D12" s="31" t="s">
        <v>270</v>
      </c>
      <c r="E12" s="31" t="s">
        <v>25</v>
      </c>
      <c r="F12" s="29">
        <v>38300105</v>
      </c>
      <c r="G12" s="29" t="s">
        <v>271</v>
      </c>
      <c r="H12" s="29">
        <v>3690102</v>
      </c>
      <c r="I12" s="29" t="s">
        <v>272</v>
      </c>
    </row>
    <row r="13" spans="1:9" s="63" customFormat="1" ht="28.5">
      <c r="A13" s="61" t="s">
        <v>273</v>
      </c>
      <c r="B13" s="31" t="s">
        <v>274</v>
      </c>
      <c r="C13" s="62">
        <v>215000</v>
      </c>
      <c r="D13" s="31" t="s">
        <v>275</v>
      </c>
      <c r="E13" s="31" t="s">
        <v>25</v>
      </c>
      <c r="F13" s="29">
        <v>38300191</v>
      </c>
      <c r="G13" s="29" t="s">
        <v>23</v>
      </c>
      <c r="H13" s="29">
        <v>3690113</v>
      </c>
      <c r="I13" s="29" t="s">
        <v>276</v>
      </c>
    </row>
    <row r="14" spans="1:9" s="63" customFormat="1" ht="28.5">
      <c r="A14" s="61" t="s">
        <v>273</v>
      </c>
      <c r="B14" s="29" t="s">
        <v>277</v>
      </c>
      <c r="C14" s="62">
        <v>140000</v>
      </c>
      <c r="D14" s="31" t="s">
        <v>278</v>
      </c>
      <c r="E14" s="31" t="s">
        <v>25</v>
      </c>
      <c r="F14" s="29">
        <v>38300191</v>
      </c>
      <c r="G14" s="29" t="s">
        <v>23</v>
      </c>
      <c r="H14" s="29">
        <v>36901024</v>
      </c>
      <c r="I14" s="29" t="s">
        <v>24</v>
      </c>
    </row>
    <row r="15" spans="1:9" s="44" customFormat="1" ht="28.5">
      <c r="A15" s="38" t="s">
        <v>273</v>
      </c>
      <c r="B15" s="41" t="s">
        <v>279</v>
      </c>
      <c r="C15" s="39">
        <v>14215</v>
      </c>
      <c r="D15" s="46" t="s">
        <v>280</v>
      </c>
      <c r="E15" s="40" t="s">
        <v>25</v>
      </c>
      <c r="F15" s="41">
        <v>38300121</v>
      </c>
      <c r="G15" s="42" t="s">
        <v>34</v>
      </c>
      <c r="H15" s="41">
        <v>3690103</v>
      </c>
      <c r="I15" s="41" t="s">
        <v>27</v>
      </c>
    </row>
    <row r="16" spans="1:9" s="63" customFormat="1" ht="28.5">
      <c r="A16" s="61" t="s">
        <v>281</v>
      </c>
      <c r="B16" s="29" t="s">
        <v>282</v>
      </c>
      <c r="C16" s="62">
        <v>40500</v>
      </c>
      <c r="D16" s="31" t="s">
        <v>283</v>
      </c>
      <c r="E16" s="31" t="s">
        <v>25</v>
      </c>
      <c r="F16" s="29">
        <v>38300402</v>
      </c>
      <c r="G16" s="29" t="s">
        <v>33</v>
      </c>
      <c r="H16" s="29">
        <v>3690101</v>
      </c>
      <c r="I16" s="29" t="s">
        <v>28</v>
      </c>
    </row>
    <row r="17" spans="1:9" s="63" customFormat="1" ht="28.5">
      <c r="A17" s="61" t="s">
        <v>284</v>
      </c>
      <c r="B17" s="29" t="s">
        <v>285</v>
      </c>
      <c r="C17" s="62">
        <v>43875</v>
      </c>
      <c r="D17" s="31" t="s">
        <v>286</v>
      </c>
      <c r="E17" s="31" t="s">
        <v>25</v>
      </c>
      <c r="F17" s="29">
        <v>38300191</v>
      </c>
      <c r="G17" s="29" t="s">
        <v>23</v>
      </c>
      <c r="H17" s="29">
        <v>36901021</v>
      </c>
      <c r="I17" s="29" t="s">
        <v>26</v>
      </c>
    </row>
    <row r="18" spans="1:9" s="44" customFormat="1" ht="14.25">
      <c r="A18" s="38" t="s">
        <v>287</v>
      </c>
      <c r="B18" s="41" t="s">
        <v>288</v>
      </c>
      <c r="C18" s="39">
        <f>7000*1.17</f>
        <v>8189.9999999999991</v>
      </c>
      <c r="D18" s="46" t="s">
        <v>289</v>
      </c>
      <c r="E18" s="40" t="s">
        <v>25</v>
      </c>
      <c r="F18" s="41">
        <v>38300191</v>
      </c>
      <c r="G18" s="42" t="s">
        <v>23</v>
      </c>
      <c r="H18" s="41">
        <v>36901024</v>
      </c>
      <c r="I18" s="42" t="s">
        <v>24</v>
      </c>
    </row>
    <row r="19" spans="1:9" s="44" customFormat="1" ht="71.25">
      <c r="A19" s="38" t="s">
        <v>290</v>
      </c>
      <c r="B19" s="41" t="s">
        <v>291</v>
      </c>
      <c r="C19" s="39">
        <v>0</v>
      </c>
      <c r="D19" s="46" t="s">
        <v>292</v>
      </c>
      <c r="E19" s="40" t="s">
        <v>25</v>
      </c>
      <c r="F19" s="42">
        <v>38300191</v>
      </c>
      <c r="G19" s="42" t="s">
        <v>23</v>
      </c>
      <c r="H19" s="42">
        <v>3690111</v>
      </c>
      <c r="I19" s="42" t="s">
        <v>293</v>
      </c>
    </row>
    <row r="20" spans="1:9">
      <c r="C20" s="28">
        <f>SUM(C2:C19)</f>
        <v>11323554</v>
      </c>
    </row>
  </sheetData>
  <autoFilter ref="A1:I20" xr:uid="{00000000-0009-0000-0000-000001000000}"/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9"/>
  <sheetViews>
    <sheetView rightToLeft="1" workbookViewId="0">
      <selection activeCell="E45" sqref="E45"/>
    </sheetView>
  </sheetViews>
  <sheetFormatPr defaultRowHeight="14.25"/>
  <cols>
    <col min="1" max="1" width="7.25" bestFit="1" customWidth="1"/>
    <col min="2" max="2" width="12" bestFit="1" customWidth="1"/>
    <col min="3" max="3" width="45.5" customWidth="1"/>
    <col min="4" max="4" width="24.625" customWidth="1"/>
    <col min="5" max="5" width="33" bestFit="1" customWidth="1"/>
    <col min="6" max="6" width="16" customWidth="1"/>
    <col min="8" max="8" width="10.875" bestFit="1" customWidth="1"/>
  </cols>
  <sheetData>
    <row r="1" spans="1:6">
      <c r="A1" s="36" t="s">
        <v>35</v>
      </c>
      <c r="B1" s="36" t="s">
        <v>36</v>
      </c>
      <c r="C1" s="36" t="s">
        <v>37</v>
      </c>
      <c r="D1" s="36" t="s">
        <v>38</v>
      </c>
      <c r="E1" s="36" t="s">
        <v>39</v>
      </c>
      <c r="F1" s="36" t="s">
        <v>40</v>
      </c>
    </row>
    <row r="2" spans="1:6" hidden="1">
      <c r="A2" s="36">
        <v>28339</v>
      </c>
      <c r="B2" s="36" t="s">
        <v>41</v>
      </c>
      <c r="C2" s="35" t="s">
        <v>42</v>
      </c>
      <c r="D2" s="37">
        <v>8300004</v>
      </c>
      <c r="E2" s="36" t="s">
        <v>43</v>
      </c>
      <c r="F2" s="37">
        <f>'[1]החרגות בפועל'!D2</f>
        <v>7900000</v>
      </c>
    </row>
    <row r="3" spans="1:6" hidden="1">
      <c r="A3" s="36">
        <v>28553</v>
      </c>
      <c r="B3" s="36" t="s">
        <v>44</v>
      </c>
      <c r="C3" s="35" t="s">
        <v>45</v>
      </c>
      <c r="D3" s="37">
        <v>26800000</v>
      </c>
      <c r="E3" s="36" t="s">
        <v>43</v>
      </c>
      <c r="F3" s="37">
        <f>'[1]החרגות בפועל'!D8</f>
        <v>26703517</v>
      </c>
    </row>
    <row r="4" spans="1:6" hidden="1">
      <c r="A4" s="36">
        <v>29777</v>
      </c>
      <c r="B4" s="36" t="s">
        <v>46</v>
      </c>
      <c r="C4" s="35" t="s">
        <v>47</v>
      </c>
      <c r="D4" s="37">
        <v>363106</v>
      </c>
      <c r="E4" s="36" t="s">
        <v>48</v>
      </c>
      <c r="F4" s="37">
        <v>0</v>
      </c>
    </row>
    <row r="5" spans="1:6" hidden="1">
      <c r="A5" s="36">
        <v>29908</v>
      </c>
      <c r="B5" s="36" t="s">
        <v>49</v>
      </c>
      <c r="C5" s="35" t="s">
        <v>50</v>
      </c>
      <c r="D5" s="37">
        <v>236226</v>
      </c>
      <c r="E5" s="36" t="s">
        <v>25</v>
      </c>
      <c r="F5" s="37">
        <f>'[1]החרגות בפועל'!D10</f>
        <v>236226</v>
      </c>
    </row>
    <row r="6" spans="1:6" hidden="1">
      <c r="A6" s="36">
        <v>30119</v>
      </c>
      <c r="B6" s="36" t="s">
        <v>51</v>
      </c>
      <c r="C6" s="35" t="s">
        <v>52</v>
      </c>
      <c r="D6" s="37">
        <v>650000000</v>
      </c>
      <c r="E6" s="36" t="s">
        <v>25</v>
      </c>
      <c r="F6" s="37">
        <f>Table2[[#This Row],[סכום מבוקש]]</f>
        <v>650000000</v>
      </c>
    </row>
    <row r="7" spans="1:6" hidden="1">
      <c r="A7" s="36">
        <v>30119</v>
      </c>
      <c r="B7" s="36" t="s">
        <v>51</v>
      </c>
      <c r="C7" s="35" t="s">
        <v>53</v>
      </c>
      <c r="D7" s="37">
        <v>1500000</v>
      </c>
      <c r="E7" s="36" t="s">
        <v>25</v>
      </c>
      <c r="F7" s="37">
        <f>'[1]החרגות בפועל'!D17</f>
        <v>1500000</v>
      </c>
    </row>
    <row r="8" spans="1:6" ht="28.5" hidden="1">
      <c r="A8" s="36">
        <v>30119</v>
      </c>
      <c r="B8" s="36" t="s">
        <v>51</v>
      </c>
      <c r="C8" s="35" t="s">
        <v>54</v>
      </c>
      <c r="D8" s="37">
        <v>200000</v>
      </c>
      <c r="E8" s="36" t="s">
        <v>25</v>
      </c>
      <c r="F8" s="37">
        <f>'[1]החרגות בפועל'!D35</f>
        <v>200000</v>
      </c>
    </row>
    <row r="9" spans="1:6" hidden="1">
      <c r="A9" s="36">
        <v>30127</v>
      </c>
      <c r="B9" s="36" t="s">
        <v>55</v>
      </c>
      <c r="C9" s="35" t="s">
        <v>56</v>
      </c>
      <c r="D9" s="37">
        <v>58500</v>
      </c>
      <c r="E9" s="36" t="s">
        <v>25</v>
      </c>
      <c r="F9" s="37">
        <f>'[1]החרגות בפועל'!D11</f>
        <v>58500</v>
      </c>
    </row>
    <row r="10" spans="1:6" hidden="1">
      <c r="A10" s="36">
        <v>30145</v>
      </c>
      <c r="B10" s="36" t="s">
        <v>57</v>
      </c>
      <c r="C10" s="35" t="s">
        <v>58</v>
      </c>
      <c r="D10" s="37">
        <v>2550000</v>
      </c>
      <c r="E10" s="36" t="s">
        <v>25</v>
      </c>
      <c r="F10" s="37">
        <f>'[1]החרגות בפועל'!D42</f>
        <v>2550000</v>
      </c>
    </row>
    <row r="11" spans="1:6" hidden="1">
      <c r="A11" s="36">
        <v>30325</v>
      </c>
      <c r="B11" s="36" t="s">
        <v>59</v>
      </c>
      <c r="C11" s="35" t="s">
        <v>60</v>
      </c>
      <c r="D11" s="37">
        <v>230864</v>
      </c>
      <c r="E11" s="36" t="s">
        <v>25</v>
      </c>
      <c r="F11" s="37">
        <f>'[1]החרגות בפועל'!D37+'[1]החרגות בפועל'!D38</f>
        <v>249352</v>
      </c>
    </row>
    <row r="12" spans="1:6" hidden="1">
      <c r="A12" s="36">
        <v>30329</v>
      </c>
      <c r="B12" s="36" t="s">
        <v>59</v>
      </c>
      <c r="C12" s="35" t="s">
        <v>61</v>
      </c>
      <c r="D12" s="37">
        <v>555994591</v>
      </c>
      <c r="E12" s="36" t="s">
        <v>25</v>
      </c>
      <c r="F12" s="37">
        <f>Table2[[#This Row],[סכום מבוקש]]</f>
        <v>555994591</v>
      </c>
    </row>
    <row r="13" spans="1:6" hidden="1">
      <c r="A13" s="36">
        <v>30334</v>
      </c>
      <c r="B13" s="36" t="s">
        <v>59</v>
      </c>
      <c r="C13" s="35" t="s">
        <v>62</v>
      </c>
      <c r="D13" s="37">
        <v>7300000</v>
      </c>
      <c r="E13" s="36" t="s">
        <v>25</v>
      </c>
      <c r="F13" s="37">
        <f>'[1]החרגות בפועל'!D40</f>
        <v>7300000</v>
      </c>
    </row>
    <row r="14" spans="1:6" hidden="1">
      <c r="A14" s="36">
        <v>30364</v>
      </c>
      <c r="B14" s="36" t="s">
        <v>63</v>
      </c>
      <c r="C14" s="35" t="s">
        <v>64</v>
      </c>
      <c r="D14" s="37">
        <v>88178</v>
      </c>
      <c r="E14" s="36" t="s">
        <v>25</v>
      </c>
      <c r="F14" s="37">
        <f>'[1]החרגות בפועל'!D36</f>
        <v>88000</v>
      </c>
    </row>
    <row r="15" spans="1:6" hidden="1">
      <c r="A15" s="36">
        <v>30400</v>
      </c>
      <c r="B15" s="36" t="s">
        <v>65</v>
      </c>
      <c r="C15" s="35" t="s">
        <v>66</v>
      </c>
      <c r="D15" s="37">
        <v>1200000000</v>
      </c>
      <c r="E15" s="36" t="s">
        <v>25</v>
      </c>
      <c r="F15" s="37">
        <f>Table2[[#This Row],[סכום מבוקש]]</f>
        <v>1200000000</v>
      </c>
    </row>
    <row r="16" spans="1:6" hidden="1">
      <c r="A16" s="36">
        <v>30400</v>
      </c>
      <c r="B16" s="36" t="s">
        <v>65</v>
      </c>
      <c r="C16" s="35" t="s">
        <v>67</v>
      </c>
      <c r="D16" s="37">
        <v>2000000</v>
      </c>
      <c r="E16" s="36" t="s">
        <v>25</v>
      </c>
      <c r="F16" s="37">
        <f>Table2[[#This Row],[סכום מבוקש]]</f>
        <v>2000000</v>
      </c>
    </row>
    <row r="17" spans="1:6" hidden="1">
      <c r="A17" s="36">
        <v>30951</v>
      </c>
      <c r="B17" s="36" t="s">
        <v>68</v>
      </c>
      <c r="C17" s="35" t="s">
        <v>69</v>
      </c>
      <c r="D17" s="37">
        <v>119340</v>
      </c>
      <c r="E17" s="36" t="s">
        <v>70</v>
      </c>
      <c r="F17" s="37">
        <v>0</v>
      </c>
    </row>
    <row r="18" spans="1:6" ht="28.5" hidden="1">
      <c r="A18" s="36">
        <v>30960</v>
      </c>
      <c r="B18" s="36" t="s">
        <v>68</v>
      </c>
      <c r="C18" s="35" t="s">
        <v>71</v>
      </c>
      <c r="D18" s="37">
        <v>1398921</v>
      </c>
      <c r="E18" s="36" t="s">
        <v>72</v>
      </c>
      <c r="F18" s="37">
        <f>'[1]החרגות בפועל'!D44+'[1]החרגות בפועל'!D43</f>
        <v>40622</v>
      </c>
    </row>
    <row r="19" spans="1:6" hidden="1">
      <c r="A19" s="36">
        <v>31152</v>
      </c>
      <c r="B19" s="36" t="s">
        <v>73</v>
      </c>
      <c r="C19" s="35" t="s">
        <v>74</v>
      </c>
      <c r="D19" s="37">
        <v>35100</v>
      </c>
      <c r="E19" s="36" t="s">
        <v>75</v>
      </c>
      <c r="F19" s="37">
        <v>0</v>
      </c>
    </row>
    <row r="20" spans="1:6" hidden="1">
      <c r="A20" s="36">
        <v>31201</v>
      </c>
      <c r="B20" s="36" t="s">
        <v>76</v>
      </c>
      <c r="C20" s="35" t="s">
        <v>77</v>
      </c>
      <c r="D20" s="37">
        <v>99876</v>
      </c>
      <c r="E20" s="36" t="s">
        <v>25</v>
      </c>
      <c r="F20" s="37">
        <f>'[1]החרגות בפועל'!D46</f>
        <v>99876</v>
      </c>
    </row>
    <row r="21" spans="1:6" hidden="1">
      <c r="A21" s="36">
        <v>31474</v>
      </c>
      <c r="B21" s="36" t="s">
        <v>78</v>
      </c>
      <c r="C21" s="35" t="s">
        <v>79</v>
      </c>
      <c r="D21" s="37">
        <v>124628</v>
      </c>
      <c r="E21" s="36" t="s">
        <v>25</v>
      </c>
      <c r="F21" s="37">
        <f>'[1]החרגות בפועל'!D47+'[1]החרגות בפועל'!D48</f>
        <v>124628.4</v>
      </c>
    </row>
    <row r="22" spans="1:6" hidden="1">
      <c r="A22" s="36">
        <v>31574</v>
      </c>
      <c r="B22" s="36" t="s">
        <v>80</v>
      </c>
      <c r="C22" s="35" t="s">
        <v>81</v>
      </c>
      <c r="D22" s="37">
        <v>24537</v>
      </c>
      <c r="E22" s="36" t="s">
        <v>25</v>
      </c>
      <c r="F22" s="37">
        <v>24537</v>
      </c>
    </row>
    <row r="23" spans="1:6" hidden="1">
      <c r="A23" s="36">
        <v>31946</v>
      </c>
      <c r="B23" s="36" t="s">
        <v>82</v>
      </c>
      <c r="C23" s="35" t="s">
        <v>83</v>
      </c>
      <c r="D23" s="37">
        <v>18000</v>
      </c>
      <c r="E23" s="36" t="s">
        <v>25</v>
      </c>
      <c r="F23" s="37">
        <v>18000</v>
      </c>
    </row>
    <row r="24" spans="1:6" hidden="1">
      <c r="A24" s="36">
        <v>32179</v>
      </c>
      <c r="B24" s="36" t="s">
        <v>32</v>
      </c>
      <c r="C24" s="35" t="s">
        <v>84</v>
      </c>
      <c r="D24" s="37">
        <f>20000*1.17</f>
        <v>23400</v>
      </c>
      <c r="E24" s="36" t="s">
        <v>25</v>
      </c>
      <c r="F24" s="37">
        <v>23400</v>
      </c>
    </row>
    <row r="25" spans="1:6" ht="28.5" hidden="1">
      <c r="A25" s="36">
        <v>32180</v>
      </c>
      <c r="B25" s="36" t="s">
        <v>32</v>
      </c>
      <c r="C25" s="35" t="s">
        <v>85</v>
      </c>
      <c r="D25" s="37">
        <v>2880584</v>
      </c>
      <c r="E25" s="36" t="s">
        <v>25</v>
      </c>
      <c r="F25" s="37">
        <v>2880584</v>
      </c>
    </row>
    <row r="26" spans="1:6" hidden="1">
      <c r="A26" s="36">
        <v>32202</v>
      </c>
      <c r="B26" s="36" t="s">
        <v>30</v>
      </c>
      <c r="C26" s="35" t="s">
        <v>86</v>
      </c>
      <c r="D26" s="37">
        <v>146639</v>
      </c>
      <c r="E26" s="36" t="s">
        <v>25</v>
      </c>
      <c r="F26" s="37">
        <v>146639</v>
      </c>
    </row>
    <row r="27" spans="1:6" ht="28.5" hidden="1">
      <c r="A27" s="36">
        <v>32238</v>
      </c>
      <c r="B27" s="36" t="s">
        <v>31</v>
      </c>
      <c r="C27" s="35" t="s">
        <v>87</v>
      </c>
      <c r="D27" s="37">
        <v>100000</v>
      </c>
      <c r="E27" s="36" t="s">
        <v>25</v>
      </c>
      <c r="F27" s="37">
        <v>50000</v>
      </c>
    </row>
    <row r="28" spans="1:6" ht="42.75" hidden="1">
      <c r="A28" s="36">
        <v>32478</v>
      </c>
      <c r="B28" s="36" t="s">
        <v>88</v>
      </c>
      <c r="C28" s="35" t="s">
        <v>89</v>
      </c>
      <c r="D28" s="37">
        <v>1289340</v>
      </c>
      <c r="E28" s="36" t="s">
        <v>25</v>
      </c>
      <c r="F28" s="37">
        <v>1289340</v>
      </c>
    </row>
    <row r="29" spans="1:6" ht="28.5" hidden="1">
      <c r="A29" s="36">
        <v>32571</v>
      </c>
      <c r="B29" s="36" t="s">
        <v>90</v>
      </c>
      <c r="C29" s="35" t="s">
        <v>91</v>
      </c>
      <c r="D29" s="37">
        <v>250000</v>
      </c>
      <c r="E29" s="36" t="s">
        <v>70</v>
      </c>
      <c r="F29" s="37">
        <v>0</v>
      </c>
    </row>
    <row r="30" spans="1:6" ht="42.75" hidden="1">
      <c r="A30" s="36">
        <v>32952</v>
      </c>
      <c r="B30" s="36" t="s">
        <v>92</v>
      </c>
      <c r="C30" s="35" t="s">
        <v>93</v>
      </c>
      <c r="D30" s="37">
        <v>3550000</v>
      </c>
      <c r="E30" s="36"/>
      <c r="F30" s="37">
        <v>0</v>
      </c>
    </row>
    <row r="31" spans="1:6" ht="42.75" hidden="1">
      <c r="A31" s="36">
        <v>33018</v>
      </c>
      <c r="B31" s="36" t="s">
        <v>94</v>
      </c>
      <c r="C31" s="35" t="s">
        <v>95</v>
      </c>
      <c r="D31" s="37">
        <v>200000000</v>
      </c>
      <c r="E31" s="36"/>
      <c r="F31" s="37">
        <v>0</v>
      </c>
    </row>
    <row r="32" spans="1:6" hidden="1">
      <c r="A32" s="36"/>
      <c r="B32" s="36"/>
      <c r="C32" s="35"/>
      <c r="D32" s="37"/>
      <c r="E32" s="36"/>
      <c r="F32" s="37">
        <v>0</v>
      </c>
    </row>
    <row r="33" spans="1:6" hidden="1">
      <c r="A33" s="36"/>
      <c r="B33" s="36"/>
      <c r="C33" s="35"/>
      <c r="D33" s="37"/>
      <c r="E33" s="36"/>
      <c r="F33" s="37">
        <v>0</v>
      </c>
    </row>
    <row r="34" spans="1:6" hidden="1">
      <c r="A34" s="36"/>
      <c r="B34" s="36"/>
      <c r="C34" s="35"/>
      <c r="D34" s="37"/>
      <c r="E34" s="36"/>
      <c r="F34" s="37">
        <v>0</v>
      </c>
    </row>
    <row r="35" spans="1:6" hidden="1">
      <c r="A35" s="36"/>
      <c r="B35" s="36"/>
      <c r="C35" s="35"/>
      <c r="D35" s="37"/>
      <c r="E35" s="36"/>
      <c r="F35" s="37">
        <v>0</v>
      </c>
    </row>
    <row r="36" spans="1:6" hidden="1">
      <c r="A36" s="36"/>
      <c r="B36" s="36"/>
      <c r="C36" s="35"/>
      <c r="D36" s="37"/>
      <c r="E36" s="36"/>
      <c r="F36" s="37">
        <v>0</v>
      </c>
    </row>
    <row r="37" spans="1:6" s="47" customFormat="1" ht="42.75">
      <c r="A37" s="48">
        <v>33018</v>
      </c>
      <c r="B37" s="48" t="s">
        <v>94</v>
      </c>
      <c r="C37" s="49" t="s">
        <v>95</v>
      </c>
      <c r="D37" s="50">
        <v>200000000</v>
      </c>
      <c r="E37" s="48"/>
      <c r="F37" s="50">
        <v>0</v>
      </c>
    </row>
    <row r="38" spans="1:6" s="47" customFormat="1" ht="28.5">
      <c r="A38" s="51">
        <v>33100</v>
      </c>
      <c r="B38" s="51" t="s">
        <v>356</v>
      </c>
      <c r="C38" s="52" t="s">
        <v>529</v>
      </c>
      <c r="D38" s="53">
        <v>5200000</v>
      </c>
      <c r="E38" s="51" t="s">
        <v>25</v>
      </c>
      <c r="F38" s="53">
        <v>3550000</v>
      </c>
    </row>
    <row r="39" spans="1:6" s="47" customFormat="1">
      <c r="A39" s="51">
        <v>33169</v>
      </c>
      <c r="B39" s="51" t="s">
        <v>294</v>
      </c>
      <c r="C39" s="52" t="s">
        <v>530</v>
      </c>
      <c r="D39" s="53">
        <v>1475000</v>
      </c>
      <c r="E39" s="51" t="s">
        <v>25</v>
      </c>
      <c r="F39" s="53">
        <v>1475000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4434-8468-4DE2-BCC1-2A5CB1E89BBF}">
  <dimension ref="A1:F24"/>
  <sheetViews>
    <sheetView rightToLeft="1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C8" sqref="C8"/>
    </sheetView>
  </sheetViews>
  <sheetFormatPr defaultRowHeight="14.25"/>
  <cols>
    <col min="2" max="2" width="35.75" hidden="1" customWidth="1"/>
    <col min="3" max="3" width="42.125" customWidth="1"/>
    <col min="4" max="4" width="27" customWidth="1"/>
  </cols>
  <sheetData>
    <row r="1" spans="1:6" ht="15.75" thickBot="1">
      <c r="A1" s="1"/>
      <c r="C1" s="2"/>
      <c r="D1" s="2"/>
    </row>
    <row r="2" spans="1:6" s="3" customFormat="1" ht="31.5">
      <c r="C2" s="4" t="s">
        <v>7</v>
      </c>
      <c r="D2" s="25" t="s">
        <v>544</v>
      </c>
      <c r="F2"/>
    </row>
    <row r="3" spans="1:6" s="3" customFormat="1" ht="15.75">
      <c r="C3" s="27" t="s">
        <v>8</v>
      </c>
      <c r="D3" s="5"/>
      <c r="F3"/>
    </row>
    <row r="4" spans="1:6" s="3" customFormat="1" ht="15.75">
      <c r="C4" s="6" t="s">
        <v>9</v>
      </c>
      <c r="D4" s="7"/>
      <c r="F4"/>
    </row>
    <row r="5" spans="1:6" s="3" customFormat="1" ht="15">
      <c r="C5" s="8"/>
      <c r="D5" s="9"/>
      <c r="F5"/>
    </row>
    <row r="6" spans="1:6" s="3" customFormat="1" ht="15.75" thickBot="1">
      <c r="C6" s="10" t="s">
        <v>545</v>
      </c>
      <c r="D6" s="11"/>
      <c r="F6"/>
    </row>
    <row r="7" spans="1:6" ht="28.5">
      <c r="A7" s="12" t="s">
        <v>10</v>
      </c>
      <c r="B7" s="12" t="s">
        <v>11</v>
      </c>
      <c r="C7" s="12" t="s">
        <v>12</v>
      </c>
      <c r="D7" s="13" t="s">
        <v>13</v>
      </c>
    </row>
    <row r="8" spans="1:6" s="17" customFormat="1" ht="15">
      <c r="A8" s="14">
        <v>1</v>
      </c>
      <c r="B8" s="15"/>
      <c r="C8" s="26" t="s">
        <v>555</v>
      </c>
      <c r="D8" s="16">
        <v>4320</v>
      </c>
    </row>
    <row r="9" spans="1:6" s="17" customFormat="1" ht="15">
      <c r="A9" s="14">
        <v>2</v>
      </c>
      <c r="B9" s="15"/>
      <c r="C9" s="15" t="s">
        <v>203</v>
      </c>
      <c r="D9" s="16">
        <v>10000</v>
      </c>
    </row>
    <row r="10" spans="1:6" s="17" customFormat="1" ht="15">
      <c r="A10" s="14">
        <v>3</v>
      </c>
      <c r="B10" s="15"/>
      <c r="C10" s="15" t="s">
        <v>546</v>
      </c>
      <c r="D10" s="16">
        <v>30000</v>
      </c>
    </row>
    <row r="11" spans="1:6" s="17" customFormat="1" ht="15">
      <c r="A11" s="14">
        <v>4</v>
      </c>
      <c r="B11" s="15"/>
      <c r="C11" s="15" t="s">
        <v>553</v>
      </c>
      <c r="D11" s="16">
        <v>40000</v>
      </c>
    </row>
    <row r="12" spans="1:6" s="17" customFormat="1" ht="15">
      <c r="A12" s="14">
        <v>5</v>
      </c>
      <c r="B12" s="15"/>
      <c r="C12" s="15" t="s">
        <v>547</v>
      </c>
      <c r="D12" s="16">
        <v>43875</v>
      </c>
    </row>
    <row r="13" spans="1:6" s="17" customFormat="1" ht="15">
      <c r="A13" s="14">
        <v>6</v>
      </c>
      <c r="B13" s="15"/>
      <c r="C13" s="15" t="s">
        <v>549</v>
      </c>
      <c r="D13" s="16">
        <v>50000</v>
      </c>
    </row>
    <row r="14" spans="1:6" s="17" customFormat="1" ht="15">
      <c r="A14" s="14">
        <v>7</v>
      </c>
      <c r="B14" s="15"/>
      <c r="C14" s="15" t="s">
        <v>550</v>
      </c>
      <c r="D14" s="16">
        <v>140000</v>
      </c>
    </row>
    <row r="15" spans="1:6" s="17" customFormat="1" ht="15">
      <c r="A15" s="14">
        <v>8</v>
      </c>
      <c r="B15" s="15"/>
      <c r="C15" s="15" t="s">
        <v>551</v>
      </c>
      <c r="D15" s="16">
        <v>175500</v>
      </c>
    </row>
    <row r="16" spans="1:6" ht="15">
      <c r="A16" s="14">
        <v>9</v>
      </c>
      <c r="B16" s="15"/>
      <c r="C16" s="24" t="s">
        <v>548</v>
      </c>
      <c r="D16" s="16">
        <v>215000</v>
      </c>
    </row>
    <row r="17" spans="1:4" ht="15">
      <c r="A17" s="14">
        <v>10</v>
      </c>
      <c r="B17" s="15"/>
      <c r="C17" s="15" t="s">
        <v>554</v>
      </c>
      <c r="D17" s="16">
        <v>3500000</v>
      </c>
    </row>
    <row r="18" spans="1:4" ht="30">
      <c r="A18" s="14">
        <v>11</v>
      </c>
      <c r="B18" s="15"/>
      <c r="C18" s="15" t="s">
        <v>552</v>
      </c>
      <c r="D18" s="16">
        <v>5100000</v>
      </c>
    </row>
    <row r="19" spans="1:4" ht="15">
      <c r="A19" s="14"/>
      <c r="B19" s="32"/>
      <c r="C19" s="32"/>
      <c r="D19" s="33">
        <f>SUBTOTAL(109,D8:D18)</f>
        <v>9308695</v>
      </c>
    </row>
    <row r="20" spans="1:4" ht="15">
      <c r="A20" s="18"/>
      <c r="B20" s="15"/>
      <c r="C20" s="15"/>
      <c r="D20" s="16"/>
    </row>
    <row r="21" spans="1:4" ht="15">
      <c r="A21" s="18"/>
      <c r="B21" s="15"/>
      <c r="C21" s="15"/>
      <c r="D21" s="16"/>
    </row>
    <row r="22" spans="1:4" ht="15">
      <c r="A22" s="18"/>
      <c r="B22" s="15"/>
      <c r="C22" s="15"/>
      <c r="D22" s="16"/>
    </row>
    <row r="23" spans="1:4" ht="15">
      <c r="A23" s="18"/>
      <c r="B23" s="15"/>
      <c r="C23" s="15"/>
      <c r="D23" s="16"/>
    </row>
    <row r="24" spans="1:4" ht="15">
      <c r="A24" s="18"/>
      <c r="B24" s="15"/>
      <c r="C24" s="15"/>
      <c r="D24" s="16"/>
    </row>
  </sheetData>
  <pageMargins left="0.7" right="0.7" top="0.75" bottom="0.75" header="0.3" footer="0.3"/>
  <pageSetup paperSize="9"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ספטמבר</vt:lpstr>
      <vt:lpstr>דוח תנועות</vt:lpstr>
      <vt:lpstr>קובץ החרגות</vt:lpstr>
      <vt:lpstr>דוח פניות לאוצר</vt:lpstr>
      <vt:lpstr>אוקטובר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Shira Vegotzky</dc:creator>
  <cp:keywords/>
  <dc:description/>
  <cp:lastModifiedBy>Shira Vegotzky</cp:lastModifiedBy>
  <dcterms:created xsi:type="dcterms:W3CDTF">2020-05-03T06:35:46Z</dcterms:created>
  <dcterms:modified xsi:type="dcterms:W3CDTF">2020-11-09T10:04:50Z</dcterms:modified>
  <cp:category/>
</cp:coreProperties>
</file>